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akc\2xxx\2150-2199\2160_NSVS-rozpocty\_FINAL_FINAL\"/>
    </mc:Choice>
  </mc:AlternateContent>
  <bookViews>
    <workbookView xWindow="0" yWindow="0" windowWidth="0" windowHeight="0"/>
  </bookViews>
  <sheets>
    <sheet name="Rekapitulace stavby" sheetId="1" r:id="rId1"/>
    <sheet name="USEK-15 -  Rozvoj NSVS v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'USEK-15 -  Rozvoj NSVS v ...'!$C$84:$K$262</definedName>
    <definedName name="_xlnm.Print_Area" localSheetId="1">'USEK-15 -  Rozvoj NSVS v ...'!$C$4:$J$39,'USEK-15 -  Rozvoj NSVS v ...'!$C$45:$J$66,'USEK-15 -  Rozvoj NSVS v ...'!$C$72:$K$262</definedName>
    <definedName name="_xlnm.Print_Titles" localSheetId="1">'USEK-15 -  Rozvoj NSVS v ...'!$84:$84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2"/>
  <c r="F81"/>
  <c r="F79"/>
  <c r="E77"/>
  <c r="J55"/>
  <c r="F54"/>
  <c r="F52"/>
  <c r="E50"/>
  <c r="J21"/>
  <c r="E21"/>
  <c r="J81"/>
  <c r="J20"/>
  <c r="J18"/>
  <c r="E18"/>
  <c r="F55"/>
  <c r="J17"/>
  <c r="J12"/>
  <c r="J52"/>
  <c r="E7"/>
  <c r="E48"/>
  <c i="1" r="L50"/>
  <c r="AM50"/>
  <c r="AM49"/>
  <c r="L49"/>
  <c r="AM47"/>
  <c r="L47"/>
  <c r="L45"/>
  <c r="L44"/>
  <c i="2" r="J251"/>
  <c r="J247"/>
  <c r="J242"/>
  <c r="BK237"/>
  <c r="BK229"/>
  <c r="BK203"/>
  <c r="BK189"/>
  <c r="BK177"/>
  <c r="BK168"/>
  <c r="J159"/>
  <c r="BK155"/>
  <c r="J144"/>
  <c r="BK132"/>
  <c r="BK109"/>
  <c r="BK89"/>
  <c r="BK257"/>
  <c r="BK249"/>
  <c r="J229"/>
  <c r="J216"/>
  <c r="J206"/>
  <c r="BK181"/>
  <c r="J179"/>
  <c r="J175"/>
  <c r="BK158"/>
  <c r="BK141"/>
  <c r="BK130"/>
  <c r="BK121"/>
  <c r="BK115"/>
  <c r="BK91"/>
  <c r="J257"/>
  <c r="BK251"/>
  <c r="BK242"/>
  <c r="J235"/>
  <c r="J230"/>
  <c r="BK223"/>
  <c r="BK217"/>
  <c r="J203"/>
  <c r="J196"/>
  <c r="BK193"/>
  <c r="J187"/>
  <c r="J174"/>
  <c r="J151"/>
  <c r="BK144"/>
  <c r="J135"/>
  <c r="J127"/>
  <c r="BK117"/>
  <c r="BK112"/>
  <c r="BK93"/>
  <c r="BK248"/>
  <c r="J245"/>
  <c r="BK225"/>
  <c r="BK216"/>
  <c r="BK210"/>
  <c r="BK205"/>
  <c r="J190"/>
  <c r="BK182"/>
  <c r="BK175"/>
  <c r="J169"/>
  <c r="J164"/>
  <c r="J158"/>
  <c r="J141"/>
  <c r="J134"/>
  <c r="J125"/>
  <c r="J107"/>
  <c r="J99"/>
  <c r="J93"/>
  <c r="BK87"/>
  <c r="J255"/>
  <c r="BK245"/>
  <c r="J239"/>
  <c r="J233"/>
  <c r="J213"/>
  <c r="BK206"/>
  <c r="BK190"/>
  <c r="J182"/>
  <c r="BK174"/>
  <c r="BK163"/>
  <c r="J149"/>
  <c r="BK146"/>
  <c r="BK136"/>
  <c r="J121"/>
  <c r="J113"/>
  <c r="BK105"/>
  <c r="J253"/>
  <c r="BK238"/>
  <c r="BK235"/>
  <c r="J223"/>
  <c r="BK213"/>
  <c r="J199"/>
  <c r="J172"/>
  <c r="J166"/>
  <c r="BK159"/>
  <c r="J145"/>
  <c r="BK129"/>
  <c r="BK120"/>
  <c r="BK99"/>
  <c r="BK262"/>
  <c r="J261"/>
  <c r="BK253"/>
  <c r="J244"/>
  <c r="J236"/>
  <c r="J232"/>
  <c r="BK221"/>
  <c r="BK212"/>
  <c r="BK207"/>
  <c r="J201"/>
  <c r="BK195"/>
  <c r="J178"/>
  <c r="BK170"/>
  <c r="J161"/>
  <c r="BK153"/>
  <c r="BK147"/>
  <c r="BK143"/>
  <c r="BK134"/>
  <c r="J111"/>
  <c r="J105"/>
  <c r="BK259"/>
  <c r="BK247"/>
  <c r="J241"/>
  <c r="J221"/>
  <c r="BK208"/>
  <c r="BK201"/>
  <c r="BK197"/>
  <c r="J189"/>
  <c r="BK176"/>
  <c r="J170"/>
  <c r="J155"/>
  <c r="J153"/>
  <c r="J143"/>
  <c r="BK139"/>
  <c r="J130"/>
  <c r="BK119"/>
  <c r="J103"/>
  <c i="1" r="AS54"/>
  <c i="2" r="J259"/>
  <c r="BK246"/>
  <c r="BK241"/>
  <c r="BK227"/>
  <c r="J207"/>
  <c r="BK191"/>
  <c r="J185"/>
  <c r="J176"/>
  <c r="BK166"/>
  <c r="BK154"/>
  <c r="BK152"/>
  <c r="J147"/>
  <c r="J137"/>
  <c r="BK122"/>
  <c r="J115"/>
  <c r="BK258"/>
  <c r="BK256"/>
  <c r="J248"/>
  <c r="BK236"/>
  <c r="J227"/>
  <c r="J214"/>
  <c r="BK178"/>
  <c r="J168"/>
  <c r="J165"/>
  <c r="J162"/>
  <c r="J157"/>
  <c r="J140"/>
  <c r="J124"/>
  <c r="J97"/>
  <c r="J89"/>
  <c r="J87"/>
  <c r="BK261"/>
  <c r="BK255"/>
  <c r="BK250"/>
  <c r="BK243"/>
  <c r="J225"/>
  <c r="BK219"/>
  <c r="BK209"/>
  <c r="J204"/>
  <c r="J197"/>
  <c r="J180"/>
  <c r="J171"/>
  <c r="BK169"/>
  <c r="J160"/>
  <c r="BK149"/>
  <c r="J146"/>
  <c r="BK125"/>
  <c r="BK113"/>
  <c r="J109"/>
  <c r="J101"/>
  <c r="J258"/>
  <c r="BK244"/>
  <c r="BK214"/>
  <c r="J209"/>
  <c r="BK204"/>
  <c r="BK199"/>
  <c r="J195"/>
  <c r="BK187"/>
  <c r="BK179"/>
  <c r="J163"/>
  <c r="J154"/>
  <c r="BK151"/>
  <c r="BK140"/>
  <c r="J132"/>
  <c r="J120"/>
  <c r="J95"/>
  <c r="J91"/>
  <c r="J256"/>
  <c r="J250"/>
  <c r="J243"/>
  <c r="J238"/>
  <c r="BK230"/>
  <c r="BK196"/>
  <c r="J181"/>
  <c r="BK172"/>
  <c r="BK161"/>
  <c r="BK156"/>
  <c r="J148"/>
  <c r="BK142"/>
  <c r="BK135"/>
  <c r="J117"/>
  <c r="BK111"/>
  <c r="BK103"/>
  <c r="J237"/>
  <c r="BK232"/>
  <c r="J219"/>
  <c r="J208"/>
  <c r="BK194"/>
  <c r="BK180"/>
  <c r="BK164"/>
  <c r="BK160"/>
  <c r="J156"/>
  <c r="J139"/>
  <c r="J122"/>
  <c r="J119"/>
  <c r="BK95"/>
  <c r="J262"/>
  <c r="BK252"/>
  <c r="J249"/>
  <c r="BK239"/>
  <c r="BK233"/>
  <c r="J226"/>
  <c r="J210"/>
  <c r="J205"/>
  <c r="J198"/>
  <c r="J194"/>
  <c r="J191"/>
  <c r="BK162"/>
  <c r="BK157"/>
  <c r="BK148"/>
  <c r="BK145"/>
  <c r="BK137"/>
  <c r="J129"/>
  <c r="BK124"/>
  <c r="BK107"/>
  <c r="J252"/>
  <c r="J246"/>
  <c r="BK226"/>
  <c r="J217"/>
  <c r="J212"/>
  <c r="BK198"/>
  <c r="J193"/>
  <c r="BK185"/>
  <c r="J177"/>
  <c r="BK171"/>
  <c r="BK165"/>
  <c r="J152"/>
  <c r="J142"/>
  <c r="J136"/>
  <c r="BK127"/>
  <c r="J112"/>
  <c r="BK101"/>
  <c r="BK97"/>
  <c l="1" r="P86"/>
  <c r="R228"/>
  <c r="T86"/>
  <c r="R131"/>
  <c r="T131"/>
  <c r="BK184"/>
  <c r="J184"/>
  <c r="J62"/>
  <c r="P184"/>
  <c r="R184"/>
  <c r="T184"/>
  <c r="BK218"/>
  <c r="J218"/>
  <c r="J63"/>
  <c r="P218"/>
  <c r="R218"/>
  <c r="T218"/>
  <c r="BK228"/>
  <c r="J228"/>
  <c r="J64"/>
  <c r="P228"/>
  <c r="T228"/>
  <c r="BK260"/>
  <c r="J260"/>
  <c r="J65"/>
  <c r="P260"/>
  <c r="R86"/>
  <c r="R85"/>
  <c r="P131"/>
  <c r="R260"/>
  <c r="BK86"/>
  <c r="J86"/>
  <c r="J60"/>
  <c r="BK131"/>
  <c r="J131"/>
  <c r="J61"/>
  <c r="T260"/>
  <c r="F82"/>
  <c r="BE103"/>
  <c r="BE112"/>
  <c r="BE113"/>
  <c r="BE120"/>
  <c r="BE121"/>
  <c r="BE122"/>
  <c r="BE141"/>
  <c r="BE144"/>
  <c r="BE147"/>
  <c r="BE148"/>
  <c r="BE156"/>
  <c r="BE158"/>
  <c r="BE160"/>
  <c r="BE161"/>
  <c r="BE166"/>
  <c r="BE171"/>
  <c r="BE177"/>
  <c r="BE178"/>
  <c r="BE180"/>
  <c r="BE193"/>
  <c r="BE196"/>
  <c r="BE207"/>
  <c r="BE212"/>
  <c r="BE229"/>
  <c r="BE239"/>
  <c r="BE249"/>
  <c r="BE256"/>
  <c r="J79"/>
  <c r="BE87"/>
  <c r="BE89"/>
  <c r="BE95"/>
  <c r="BE99"/>
  <c r="BE109"/>
  <c r="BE127"/>
  <c r="BE129"/>
  <c r="BE130"/>
  <c r="BE135"/>
  <c r="BE151"/>
  <c r="BE155"/>
  <c r="BE159"/>
  <c r="BE163"/>
  <c r="BE165"/>
  <c r="BE174"/>
  <c r="BE175"/>
  <c r="BE176"/>
  <c r="BE179"/>
  <c r="BE181"/>
  <c r="BE187"/>
  <c r="BE189"/>
  <c r="BE191"/>
  <c r="BE206"/>
  <c r="BE210"/>
  <c r="BE213"/>
  <c r="BE232"/>
  <c r="BE241"/>
  <c r="BE244"/>
  <c r="BE245"/>
  <c r="BE246"/>
  <c r="BE257"/>
  <c r="BE258"/>
  <c r="BE259"/>
  <c r="BE261"/>
  <c r="BE262"/>
  <c r="E75"/>
  <c r="BE93"/>
  <c r="BE101"/>
  <c r="BE105"/>
  <c r="BE107"/>
  <c r="BE111"/>
  <c r="BE115"/>
  <c r="BE117"/>
  <c r="BE125"/>
  <c r="BE132"/>
  <c r="BE134"/>
  <c r="BE136"/>
  <c r="BE137"/>
  <c r="BE142"/>
  <c r="BE143"/>
  <c r="BE146"/>
  <c r="BE149"/>
  <c r="BE152"/>
  <c r="BE154"/>
  <c r="BE162"/>
  <c r="BE168"/>
  <c r="BE170"/>
  <c r="BE172"/>
  <c r="BE182"/>
  <c r="BE185"/>
  <c r="BE190"/>
  <c r="BE197"/>
  <c r="BE199"/>
  <c r="BE201"/>
  <c r="BE203"/>
  <c r="BE214"/>
  <c r="BE216"/>
  <c r="BE223"/>
  <c r="BE225"/>
  <c r="BE227"/>
  <c r="BE230"/>
  <c r="BE233"/>
  <c r="BE236"/>
  <c r="BE237"/>
  <c r="BE242"/>
  <c r="BE247"/>
  <c r="BE251"/>
  <c r="BE252"/>
  <c r="BE253"/>
  <c r="BE255"/>
  <c r="J54"/>
  <c r="BE91"/>
  <c r="BE97"/>
  <c r="BE119"/>
  <c r="BE124"/>
  <c r="BE139"/>
  <c r="BE140"/>
  <c r="BE145"/>
  <c r="BE153"/>
  <c r="BE157"/>
  <c r="BE164"/>
  <c r="BE169"/>
  <c r="BE194"/>
  <c r="BE195"/>
  <c r="BE198"/>
  <c r="BE204"/>
  <c r="BE205"/>
  <c r="BE208"/>
  <c r="BE209"/>
  <c r="BE217"/>
  <c r="BE219"/>
  <c r="BE221"/>
  <c r="BE226"/>
  <c r="BE235"/>
  <c r="BE238"/>
  <c r="BE243"/>
  <c r="BE248"/>
  <c r="BE250"/>
  <c r="J34"/>
  <c i="1" r="AW55"/>
  <c i="2" r="F37"/>
  <c i="1" r="BD55"/>
  <c r="BD54"/>
  <c r="W33"/>
  <c i="2" r="F36"/>
  <c i="1" r="BC55"/>
  <c r="BC54"/>
  <c r="W32"/>
  <c i="2" r="F35"/>
  <c i="1" r="BB55"/>
  <c r="BB54"/>
  <c r="AX54"/>
  <c i="2" r="F34"/>
  <c i="1" r="BA55"/>
  <c r="BA54"/>
  <c r="W30"/>
  <c i="2" l="1" r="T85"/>
  <c r="P85"/>
  <c i="1" r="AU55"/>
  <c i="2" r="BK85"/>
  <c r="J85"/>
  <c i="1" r="AW54"/>
  <c r="AK30"/>
  <c i="2" r="J30"/>
  <c i="1" r="AG55"/>
  <c r="AG54"/>
  <c r="AK26"/>
  <c i="2" r="J33"/>
  <c i="1" r="AV55"/>
  <c r="AT55"/>
  <c r="AU54"/>
  <c r="AY54"/>
  <c r="W31"/>
  <c i="2" r="F33"/>
  <c i="1" r="AZ55"/>
  <c r="AZ54"/>
  <c r="W29"/>
  <c i="2" l="1" r="J39"/>
  <c r="J59"/>
  <c i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<sst xmlns="http://schemas.openxmlformats.org/spreadsheetml/2006/main">
  <si>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</si>
  <si>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</si>
  <si>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</si>
  <si>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</si>
  <si>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</si>
  <si>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{f6d9803a-b887-44dd-820a-32f77402a78a}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</si>
  <si>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</si>
  <si>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</si>
  <si>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</si>
  <si>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</si>
  <si>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</si>
  <si>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</si>
  <si>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</si>
  <si>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</si>
  <si>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NSVS-USEK-15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</si>
  <si>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</si>
  <si>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</si>
  <si>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Rozvoj neveřejné městské optické infrastruktury v Ústí nad Labem – optická část, úsek č. 15</t>
  </si>
  <si>
    <t>KSO:</t>
  </si>
  <si>
    <t/>
  </si>
  <si>
    <t>CC-CZ:</t>
  </si>
  <si>
    <t>Místo:</t>
  </si>
  <si>
    <t>Ústí nad Labem</t>
  </si>
  <si>
    <t>Datum:</t>
  </si>
  <si>
    <t>6. 8. 2025</t>
  </si>
  <si>
    <t>Zadavatel:</t>
  </si>
  <si>
    <t>IČ:</t>
  </si>
  <si>
    <t>00081531</t>
  </si>
  <si>
    <t>Statutární město Ústí nad Labem, Velká Hradební 2</t>
  </si>
  <si>
    <t>DIČ:</t>
  </si>
  <si>
    <t>CZ00081531</t>
  </si>
  <si>
    <t>Účastník:</t>
  </si>
  <si>
    <t>Vyplň údaj</t>
  </si>
  <si>
    <t>Projektant:</t>
  </si>
  <si>
    <t xml:space="preserve"> </t>
  </si>
  <si>
    <t>True</t>
  </si>
  <si>
    <t>Zpracovatel:</t>
  </si>
  <si>
    <t>1538811</t>
  </si>
  <si>
    <t>Miloslav Žatecký</t>
  </si>
  <si>
    <t>CZ7612130207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</si>
  <si>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</si>
  <si>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</si>
  <si>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</si>
  <si>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</si>
  <si>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</si>
  <si>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</si>
  <si>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</si>
  <si>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</si>
  <si>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</si>
  <si>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</si>
  <si>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</si>
  <si>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</si>
  <si>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</si>
  <si>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</si>
  <si>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</si>
  <si>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</si>
  <si>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</si>
  <si>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</si>
  <si>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</si>
  <si>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</si>
  <si>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</si>
  <si>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</si>
  <si>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</si>
  <si>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</si>
  <si>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</si>
  <si>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</si>
  <si>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</si>
  <si>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</si>
  <si>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</si>
  <si>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</si>
  <si>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</si>
  <si>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</si>
  <si>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</si>
  <si>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</si>
  <si>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</si>
  <si>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</si>
  <si>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</si>
  <si>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</si>
  <si>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</si>
  <si>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</si>
  <si>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</si>
  <si>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USEK-15</t>
  </si>
  <si>
    <t xml:space="preserve"> Rozvoj NSVS v Ústí nad Labem – optická část, úsek č.15 - připojení objektu 9 a 37</t>
  </si>
  <si>
    <t>STA</t>
  </si>
  <si>
    <t>1</t>
  </si>
  <si>
    <t>{8480a3cc-965b-426d-8ba6-9512b2a88412}</t>
  </si>
  <si>
    <t>2</t>
  </si>
  <si>
    <t>KRYCÍ LIST SOUPISU PRACÍ</t>
  </si>
  <si>
    <t>Objekt:</t>
  </si>
  <si>
    <t xml:space="preserve">USEK-15 -  Rozvoj NSVS v Ústí nad Labem – optická část, úsek č.15 - připojení objektu 9 a 37</t>
  </si>
  <si>
    <t>REKAPITULACE ČLENĚNÍ SOUPISU PRACÍ</t>
  </si>
  <si>
    <t>Kód dílu - Popis</t>
  </si>
  <si>
    <t>Cena celkem [CZK]</t>
  </si>
  <si>
    <t>-1</t>
  </si>
  <si>
    <t>D1 - zemní práce, sondy, komory</t>
  </si>
  <si>
    <t>D2 - zafukování MT, kolektor THMU</t>
  </si>
  <si>
    <t>D3 - vnitřní trasování, napájení NN</t>
  </si>
  <si>
    <t>D4 - zafukování mOK</t>
  </si>
  <si>
    <t>D5 - ukončení vláken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</si>
  <si>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</si>
  <si>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</si>
  <si>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</si>
  <si>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</si>
  <si>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</si>
  <si>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</si>
  <si>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</si>
  <si>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</si>
  <si>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</si>
  <si>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</si>
  <si>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</si>
  <si>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</si>
  <si>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</si>
  <si>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</si>
  <si>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</si>
  <si>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zemní práce, sondy, komory</t>
  </si>
  <si>
    <t>ROZPOCET</t>
  </si>
  <si>
    <t>K</t>
  </si>
  <si>
    <t>460030011</t>
  </si>
  <si>
    <t>Přípravné terénní práce sejmutí drnu včetně nařezání a uložení na hromady na vzdálenost do 50 m nebo naložení na dopravní prostředek jakékoliv tloušťky</t>
  </si>
  <si>
    <t>m2</t>
  </si>
  <si>
    <t>CS ÚRS 2025 02</t>
  </si>
  <si>
    <t>4</t>
  </si>
  <si>
    <t>Online PSC</t>
  </si>
  <si>
    <t>https://podminky.urs.cz/item/CS_URS_2025_02/460030011</t>
  </si>
  <si>
    <t>460581121</t>
  </si>
  <si>
    <t>Úprava terénu zatravnění, včetně dodání osiva a zalití vodou na rovině</t>
  </si>
  <si>
    <t>https://podminky.urs.cz/item/CS_URS_2025_02/460581121</t>
  </si>
  <si>
    <t>3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</si>
  <si>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</si>
  <si>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</si>
  <si>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m3</t>
  </si>
  <si>
    <t>6</t>
  </si>
  <si>
    <t>https://podminky.urs.cz/item/CS_URS_2025_02/460131113</t>
  </si>
  <si>
    <t>174111101</t>
  </si>
  <si>
    <t>Zásyp sypaninou z jakékoliv horniny ručně s uložením výkopku ve vrstvách se zhutněním jam, šachet, rýh nebo kolem objektů v těchto vykopávkách</t>
  </si>
  <si>
    <t>8</t>
  </si>
  <si>
    <t>https://podminky.urs.cz/item/CS_URS_2025_02/174111101</t>
  </si>
  <si>
    <t>5</t>
  </si>
  <si>
    <t>460341111</t>
  </si>
  <si>
    <t>Vodorovné přemístění (odvoz) horniny dopravními prostředky včetně složení, bez naložení a rozprostření jakékoliv třídy, na vzdálenost do 50 m</t>
  </si>
  <si>
    <t>10</t>
  </si>
  <si>
    <t>https://podminky.urs.cz/item/CS_URS_2025_02/460341111</t>
  </si>
  <si>
    <t>469972111</t>
  </si>
  <si>
    <t>Odvoz suti a vybouraných hmot odvoz suti a vybouraných hmot do 1 km</t>
  </si>
  <si>
    <t>t</t>
  </si>
  <si>
    <t>https://podminky.urs.cz/item/CS_URS_2025_02/469972111</t>
  </si>
  <si>
    <t>7</t>
  </si>
  <si>
    <t>469972121</t>
  </si>
  <si>
    <t>Odvoz suti a vybouraných hmot odvoz suti a vybouraných hmot Příplatek k ceně za každý další i započatý 1 km</t>
  </si>
  <si>
    <t>14</t>
  </si>
  <si>
    <t>https://podminky.urs.cz/item/CS_URS_2025_02/469972121</t>
  </si>
  <si>
    <t>171201231</t>
  </si>
  <si>
    <t>Poplatek za uložení stavebního odpadu na recyklační skládce (skládkovné) zeminy a kamení zatříděného do Katalogu odpadů pod kódem 17 05 04</t>
  </si>
  <si>
    <t>16</t>
  </si>
  <si>
    <t>https://podminky.urs.cz/item/CS_URS_2025_02/171201231</t>
  </si>
  <si>
    <t>9</t>
  </si>
  <si>
    <t>460061141</t>
  </si>
  <si>
    <t>Zabezpečení výkopu a objektů ocelové mobilní oplocení výšky do 1,5 m zřízení</t>
  </si>
  <si>
    <t>m</t>
  </si>
  <si>
    <t>18</t>
  </si>
  <si>
    <t>https://podminky.urs.cz/item/CS_URS_2025_02/460061141</t>
  </si>
  <si>
    <t>460061142</t>
  </si>
  <si>
    <t>Zabezpečení výkopu a objektů ocelové mobilní oplocení výšky do 1,5 m odstranění</t>
  </si>
  <si>
    <t>20</t>
  </si>
  <si>
    <t>https://podminky.urs.cz/item/CS_URS_2025_02/460061142</t>
  </si>
  <si>
    <t>11</t>
  </si>
  <si>
    <t>460061171</t>
  </si>
  <si>
    <t>Zabezpečení výkopu a objektů výstražná páska včetně dodávky materiálu zřízení a odstranění</t>
  </si>
  <si>
    <t>22</t>
  </si>
  <si>
    <t>https://podminky.urs.cz/item/CS_URS_2025_02/460061171</t>
  </si>
  <si>
    <t>460661412</t>
  </si>
  <si>
    <t>Kabelové lože z písku včetně podsypu, zhutnění a urovnání povrchu pro kabely nn zakryté plastovými deskami (materiál ve specifikaci), šířky přes 25 do 50 cm</t>
  </si>
  <si>
    <t>24</t>
  </si>
  <si>
    <t>https://podminky.urs.cz/item/CS_URS_2025_02/460661412</t>
  </si>
  <si>
    <t>13</t>
  </si>
  <si>
    <t>M</t>
  </si>
  <si>
    <t>58981100</t>
  </si>
  <si>
    <t>recyklát směsný frakce 0/16</t>
  </si>
  <si>
    <t>26</t>
  </si>
  <si>
    <t>R0101001</t>
  </si>
  <si>
    <t>Krycí deska kabelová PE 150 x 1000 x 4 mm</t>
  </si>
  <si>
    <t>28</t>
  </si>
  <si>
    <t>15</t>
  </si>
  <si>
    <t>460671112</t>
  </si>
  <si>
    <t>Výstražné prvky pro krytí kabelů včetně vyrovnání povrchu rýhy, rozvinutí a uložení fólie, šířky přes 20 do 25 cm</t>
  </si>
  <si>
    <t>30</t>
  </si>
  <si>
    <t>https://podminky.urs.cz/item/CS_URS_2025_02/460671112</t>
  </si>
  <si>
    <t>460581131</t>
  </si>
  <si>
    <t>Úprava terénu uvedení nezpevněného terénu do původního stavu v místě dočasného uložení výkopku s vyhrabáním, srovnáním a částečným dosetím trávy</t>
  </si>
  <si>
    <t>32</t>
  </si>
  <si>
    <t>https://podminky.urs.cz/item/CS_URS_2025_02/460581131</t>
  </si>
  <si>
    <t>17</t>
  </si>
  <si>
    <t>181411131</t>
  </si>
  <si>
    <t>Založení trávníku na půdě předem připravené plochy do 1000 m2 výsevem včetně utažení parkového v rovině nebo na svahu do 1:5</t>
  </si>
  <si>
    <t>34</t>
  </si>
  <si>
    <t>https://podminky.urs.cz/item/CS_URS_2025_02/181411131</t>
  </si>
  <si>
    <t>00572410</t>
  </si>
  <si>
    <t>osivo směs travní parková</t>
  </si>
  <si>
    <t>kg</t>
  </si>
  <si>
    <t>36</t>
  </si>
  <si>
    <t>19</t>
  </si>
  <si>
    <t>R0101006</t>
  </si>
  <si>
    <t>rozprostření zeminy -substrátu</t>
  </si>
  <si>
    <t>38</t>
  </si>
  <si>
    <t>10371500</t>
  </si>
  <si>
    <t>substrát pro trávníky VL</t>
  </si>
  <si>
    <t>40</t>
  </si>
  <si>
    <t>210890001</t>
  </si>
  <si>
    <t>Montáž označovacích nebo trasovacích prvků pro kabely a vodiče ball markeru</t>
  </si>
  <si>
    <t>kus</t>
  </si>
  <si>
    <t>42</t>
  </si>
  <si>
    <t>https://podminky.urs.cz/item/CS_URS_2025_02/210890001</t>
  </si>
  <si>
    <t>34571965</t>
  </si>
  <si>
    <t>ball marker - lokalizace podzemních sítí</t>
  </si>
  <si>
    <t>44</t>
  </si>
  <si>
    <t>23</t>
  </si>
  <si>
    <t>460010025</t>
  </si>
  <si>
    <t>Vytyčení trasy inženýrských sítí v zastavěném prostoru</t>
  </si>
  <si>
    <t>km</t>
  </si>
  <si>
    <t>46</t>
  </si>
  <si>
    <t>https://podminky.urs.cz/item/CS_URS_2025_02/460010025</t>
  </si>
  <si>
    <t>012164000</t>
  </si>
  <si>
    <t>Vytyčení a zaměření inženýrských sítí</t>
  </si>
  <si>
    <t>48</t>
  </si>
  <si>
    <t>https://podminky.urs.cz/item/CS_URS_2025_02/012164000</t>
  </si>
  <si>
    <t>25</t>
  </si>
  <si>
    <t>R8711281</t>
  </si>
  <si>
    <t>geodetické vytýčení průběhu stávající optické trasy</t>
  </si>
  <si>
    <t>50</t>
  </si>
  <si>
    <t>R8411338</t>
  </si>
  <si>
    <t>geodetické zaměření sond a KK</t>
  </si>
  <si>
    <t>52</t>
  </si>
  <si>
    <t>D2</t>
  </si>
  <si>
    <t>zafukování MT, kolektor THMU</t>
  </si>
  <si>
    <t>27</t>
  </si>
  <si>
    <t>R0301014</t>
  </si>
  <si>
    <t>práce ve stávající kabelové komoře / šachtě kolektoru - vyhlednání, otevření / zavření, vyčištění</t>
  </si>
  <si>
    <t>54</t>
  </si>
  <si>
    <t>https://podminky.urs.cz/item/CS_URS_2025_02/R0301014</t>
  </si>
  <si>
    <t>R2025072801</t>
  </si>
  <si>
    <t>montáž trubky 40/33 HFFR v prostorách kolektoru -na lávky</t>
  </si>
  <si>
    <t>56</t>
  </si>
  <si>
    <t>29</t>
  </si>
  <si>
    <t>R2025072802</t>
  </si>
  <si>
    <t>trubka HFFR 40/33 pro instalaci v kolektoru</t>
  </si>
  <si>
    <t>58</t>
  </si>
  <si>
    <t>R8795723</t>
  </si>
  <si>
    <t>kalibrace a tlaková zkouška trubky HDPE 40/33</t>
  </si>
  <si>
    <t>60</t>
  </si>
  <si>
    <t>31</t>
  </si>
  <si>
    <t>220182038</t>
  </si>
  <si>
    <t>Zafukování svazku mikrotrubiček HDPE do trubky přes 5 trubiček</t>
  </si>
  <si>
    <t>62</t>
  </si>
  <si>
    <t>https://podminky.urs.cz/item/CS_URS_2025_02/220182038</t>
  </si>
  <si>
    <t>R9436366</t>
  </si>
  <si>
    <t>mikrotrubička 10/8 HFFR</t>
  </si>
  <si>
    <t>64</t>
  </si>
  <si>
    <t>33</t>
  </si>
  <si>
    <t>R9436365</t>
  </si>
  <si>
    <t>mikrotrubička 7/5,5 HFFR</t>
  </si>
  <si>
    <t>66</t>
  </si>
  <si>
    <t>R4788442</t>
  </si>
  <si>
    <t>montáž těsnění HDPE 40/33 / sada MT</t>
  </si>
  <si>
    <t>68</t>
  </si>
  <si>
    <t>35</t>
  </si>
  <si>
    <t>R4350242</t>
  </si>
  <si>
    <t>těsnění sady MT / HDPE 40/33</t>
  </si>
  <si>
    <t>70</t>
  </si>
  <si>
    <t>R4700207</t>
  </si>
  <si>
    <t>montáž spojky MATRIX-I 40/40</t>
  </si>
  <si>
    <t>72</t>
  </si>
  <si>
    <t>37</t>
  </si>
  <si>
    <t>R2884854</t>
  </si>
  <si>
    <t>spojka MATRIX-I 40/40</t>
  </si>
  <si>
    <t>74</t>
  </si>
  <si>
    <t>R4700208</t>
  </si>
  <si>
    <t>montáž spojky MATRIX-T 40/40/40</t>
  </si>
  <si>
    <t>76</t>
  </si>
  <si>
    <t>39</t>
  </si>
  <si>
    <t>R2884855</t>
  </si>
  <si>
    <t>spojka MATRIX-T 40/40/40</t>
  </si>
  <si>
    <t>78</t>
  </si>
  <si>
    <t>R2025072803</t>
  </si>
  <si>
    <t>protipožární nátěr spojek v kolektoru</t>
  </si>
  <si>
    <t>kpl</t>
  </si>
  <si>
    <t>80</t>
  </si>
  <si>
    <t>41</t>
  </si>
  <si>
    <t>R8818178</t>
  </si>
  <si>
    <t>prostup cihlovou zdí tl do 30cm</t>
  </si>
  <si>
    <t>ks</t>
  </si>
  <si>
    <t>82</t>
  </si>
  <si>
    <t>741920322</t>
  </si>
  <si>
    <t>Ucpávka prostupu kabelového svazku tmelem otvor D 120 mm zaplnění prostupu kabely z 30% stěnou tl 100 mm požární odolnost EI 90</t>
  </si>
  <si>
    <t>84</t>
  </si>
  <si>
    <t>https://podminky.urs.cz/item/CS_URS_2025_02/741920322</t>
  </si>
  <si>
    <t>43</t>
  </si>
  <si>
    <t>59081010</t>
  </si>
  <si>
    <t>tmel požárně ochranný protipožární zpěňující</t>
  </si>
  <si>
    <t>litr</t>
  </si>
  <si>
    <t>86</t>
  </si>
  <si>
    <t>R2025072804</t>
  </si>
  <si>
    <t>jádrové vrtání betonovou zdí tl. 50cm, pr.100mm</t>
  </si>
  <si>
    <t>88</t>
  </si>
  <si>
    <t>45</t>
  </si>
  <si>
    <t>R2025072805</t>
  </si>
  <si>
    <t>montáž mechanické průchodky skrz zeď</t>
  </si>
  <si>
    <t>90</t>
  </si>
  <si>
    <t>R2025072806</t>
  </si>
  <si>
    <t>mechanická průchodka Hawke HRT100</t>
  </si>
  <si>
    <t>92</t>
  </si>
  <si>
    <t>47</t>
  </si>
  <si>
    <t>R2025072807</t>
  </si>
  <si>
    <t>Hawke modul 60 HF6037 (modrý pr. 37-40mm)</t>
  </si>
  <si>
    <t>94</t>
  </si>
  <si>
    <t>R2025072808</t>
  </si>
  <si>
    <t>Hawke kompresní klín galvanizovaný</t>
  </si>
  <si>
    <t>96</t>
  </si>
  <si>
    <t>49</t>
  </si>
  <si>
    <t>R2025072809</t>
  </si>
  <si>
    <t>Hawke vymezovací destička</t>
  </si>
  <si>
    <t>98</t>
  </si>
  <si>
    <t>R2025072810</t>
  </si>
  <si>
    <t>Hawke lubrikant</t>
  </si>
  <si>
    <t>100</t>
  </si>
  <si>
    <t>51</t>
  </si>
  <si>
    <t>R2025072811</t>
  </si>
  <si>
    <t>Hawke intumescentní tmel</t>
  </si>
  <si>
    <t>102</t>
  </si>
  <si>
    <t>R2025072812</t>
  </si>
  <si>
    <t>instalace drátěnného žlabu pod strop kolektoru, uchycení do stěny</t>
  </si>
  <si>
    <t>104</t>
  </si>
  <si>
    <t>53</t>
  </si>
  <si>
    <t>34575604</t>
  </si>
  <si>
    <t>žlab kabelový drátěný ŽZ v přes 60mm š přes 150 do 250mm</t>
  </si>
  <si>
    <t>106</t>
  </si>
  <si>
    <t>R34575604</t>
  </si>
  <si>
    <t>drátěný rošt -příslušenství pro montáž, žárově zinkováno</t>
  </si>
  <si>
    <t>108</t>
  </si>
  <si>
    <t>55</t>
  </si>
  <si>
    <t>R0301015</t>
  </si>
  <si>
    <t>drobný čistící a montážní materiál pro práce v kolektoru</t>
  </si>
  <si>
    <t>Kč</t>
  </si>
  <si>
    <t>110</t>
  </si>
  <si>
    <t>R0301009</t>
  </si>
  <si>
    <t>koordinace a spolupráce pracovníků THMU pro práce v kolektoru, nebo při křížení teplovodu</t>
  </si>
  <si>
    <t>hod</t>
  </si>
  <si>
    <t>112</t>
  </si>
  <si>
    <t>57</t>
  </si>
  <si>
    <t>R0301010</t>
  </si>
  <si>
    <t>práce v podzemním kolektrou THMU - koordinace, zajištění vstupů</t>
  </si>
  <si>
    <t>114</t>
  </si>
  <si>
    <t>R0301005</t>
  </si>
  <si>
    <t>montáž spojky MT vč. pojistky</t>
  </si>
  <si>
    <t>116</t>
  </si>
  <si>
    <t>https://podminky.urs.cz/item/CS_URS_2025_02/R0301005</t>
  </si>
  <si>
    <t>59</t>
  </si>
  <si>
    <t>34571883</t>
  </si>
  <si>
    <t>spojka mikrotrubiček přímá průhledná plynotěsně utěsňující utažením pro vnější průměr trubičky D 7mm</t>
  </si>
  <si>
    <t>118</t>
  </si>
  <si>
    <t>34571885</t>
  </si>
  <si>
    <t>spojka mikrotrubiček přímá průhledná plynotěsně utěsňující utažením pro vnější průměr trubičky D 10mm</t>
  </si>
  <si>
    <t>120</t>
  </si>
  <si>
    <t>61</t>
  </si>
  <si>
    <t>R0301007</t>
  </si>
  <si>
    <t>montáž spojky na trubku HDPE d40</t>
  </si>
  <si>
    <t>122</t>
  </si>
  <si>
    <t>34571809</t>
  </si>
  <si>
    <t>spojka šroubovací pro chráničky optického kabelu D 40mm</t>
  </si>
  <si>
    <t>124</t>
  </si>
  <si>
    <t>63</t>
  </si>
  <si>
    <t>R0301006</t>
  </si>
  <si>
    <t>montáž koncovky MT vč. pojistky</t>
  </si>
  <si>
    <t>126</t>
  </si>
  <si>
    <t>https://podminky.urs.cz/item/CS_URS_2025_02/R0301006</t>
  </si>
  <si>
    <t>34571867</t>
  </si>
  <si>
    <t>koncovka trubičky D vodotěsně utěsňující včetně pojistky proti vytržení pro vnější průměr trubičky D 7mm</t>
  </si>
  <si>
    <t>128</t>
  </si>
  <si>
    <t>65</t>
  </si>
  <si>
    <t>34571869</t>
  </si>
  <si>
    <t>koncovka trubičky D vodotěsně utěsňující včetně pojistky proti vytržení pro vnější průměr trubičky D 10mm</t>
  </si>
  <si>
    <t>130</t>
  </si>
  <si>
    <t>R0301008</t>
  </si>
  <si>
    <t>montáž koncovky na trubku HDPE d40</t>
  </si>
  <si>
    <t>132</t>
  </si>
  <si>
    <t>67</t>
  </si>
  <si>
    <t>34571814</t>
  </si>
  <si>
    <t>koncovka pro chráničky optického kabelu D 40mm</t>
  </si>
  <si>
    <t>134</t>
  </si>
  <si>
    <t>34571814R</t>
  </si>
  <si>
    <t>koncovka pro chráničky optického kabelu D 40mm s ventilkem</t>
  </si>
  <si>
    <t>136</t>
  </si>
  <si>
    <t>69</t>
  </si>
  <si>
    <t>R5805947</t>
  </si>
  <si>
    <t>montáž kabelové průchodky MT / mOK</t>
  </si>
  <si>
    <t>138</t>
  </si>
  <si>
    <t>R7402422</t>
  </si>
  <si>
    <t>kabelová průchodka MT 7mm / mOK</t>
  </si>
  <si>
    <t>140</t>
  </si>
  <si>
    <t>71</t>
  </si>
  <si>
    <t>R2265714</t>
  </si>
  <si>
    <t>kabelová průchodka MT 10mm / mOK</t>
  </si>
  <si>
    <t>142</t>
  </si>
  <si>
    <t>R0301011</t>
  </si>
  <si>
    <t>kalibrace a tlaková zkouška nové MT</t>
  </si>
  <si>
    <t>144</t>
  </si>
  <si>
    <t>https://podminky.urs.cz/item/CS_URS_2025_02/R0301011</t>
  </si>
  <si>
    <t>D3</t>
  </si>
  <si>
    <t>vnitřní trasování, napájení NN</t>
  </si>
  <si>
    <t>73</t>
  </si>
  <si>
    <t>220261661</t>
  </si>
  <si>
    <t>Značení trasy vedení</t>
  </si>
  <si>
    <t>146</t>
  </si>
  <si>
    <t>https://podminky.urs.cz/item/CS_URS_2025_02/220261661</t>
  </si>
  <si>
    <t>468091332</t>
  </si>
  <si>
    <t>Vysekání kapes a výklenků v cihel zdivu pro elektroinstalační zařízení pl přes 0,10 do 0,16 m2 a hl přes 15 do 30 cm</t>
  </si>
  <si>
    <t>148</t>
  </si>
  <si>
    <t>https://podminky.urs.cz/item/CS_URS_2025_02/468091332</t>
  </si>
  <si>
    <t>75</t>
  </si>
  <si>
    <t>R5021849</t>
  </si>
  <si>
    <t>krabice rozvodná 233x175x78mm s víkem (ref. KT250)</t>
  </si>
  <si>
    <t>150</t>
  </si>
  <si>
    <t>58541250</t>
  </si>
  <si>
    <t>sádra bílá</t>
  </si>
  <si>
    <t>152</t>
  </si>
  <si>
    <t>77</t>
  </si>
  <si>
    <t>622316121</t>
  </si>
  <si>
    <t>Sanační vápenná jednovrstvá omítka vnějších stěn nanášená ručně</t>
  </si>
  <si>
    <t>154</t>
  </si>
  <si>
    <t>https://podminky.urs.cz/item/CS_URS_2025_02/622316121</t>
  </si>
  <si>
    <t>WBR.SAZ85125</t>
  </si>
  <si>
    <t>webersan restauro - vápenná sanační omítka</t>
  </si>
  <si>
    <t>156</t>
  </si>
  <si>
    <t>79</t>
  </si>
  <si>
    <t>R4467636</t>
  </si>
  <si>
    <t>výmalba stěny - oprava poškozených ploch</t>
  </si>
  <si>
    <t>158</t>
  </si>
  <si>
    <t>R202602130930</t>
  </si>
  <si>
    <t>Vápenná malířská barva vnitřní bílá</t>
  </si>
  <si>
    <t>2143665159</t>
  </si>
  <si>
    <t>81</t>
  </si>
  <si>
    <t>162</t>
  </si>
  <si>
    <t>R8793270</t>
  </si>
  <si>
    <t>prostup betonovou zdí tl do 30cm</t>
  </si>
  <si>
    <t>164</t>
  </si>
  <si>
    <t>83</t>
  </si>
  <si>
    <t>R5812733</t>
  </si>
  <si>
    <t>prostup stropem</t>
  </si>
  <si>
    <t>166</t>
  </si>
  <si>
    <t>168</t>
  </si>
  <si>
    <t>85</t>
  </si>
  <si>
    <t>741920442</t>
  </si>
  <si>
    <t>Ucpávka prostupu kabelového svazku tmelem otvor D 120 mm zaplnění prostupu kabely z 10% stropem tl 150 mm požární odolnost EI 90</t>
  </si>
  <si>
    <t>170</t>
  </si>
  <si>
    <t>https://podminky.urs.cz/item/CS_URS_2025_02/741920442</t>
  </si>
  <si>
    <t>172</t>
  </si>
  <si>
    <t>87</t>
  </si>
  <si>
    <t>R99857921</t>
  </si>
  <si>
    <t>úprava stávající lišty v ZŠ Neštěmická pro snížení poloměru ohybu, vsazení úhlu, provrtání překladu / zdi ….</t>
  </si>
  <si>
    <t>174</t>
  </si>
  <si>
    <t>R5268417</t>
  </si>
  <si>
    <t>montáž lišty 80x40</t>
  </si>
  <si>
    <t>176</t>
  </si>
  <si>
    <t>89</t>
  </si>
  <si>
    <t>34573016</t>
  </si>
  <si>
    <t>kanál elektroinstalační bezhalogenový 80x40mm</t>
  </si>
  <si>
    <t>178</t>
  </si>
  <si>
    <t>R34510060</t>
  </si>
  <si>
    <t>kanál elektroinstalační bezhalogenový 100x60mm</t>
  </si>
  <si>
    <t>180</t>
  </si>
  <si>
    <t>91</t>
  </si>
  <si>
    <t>R1503469</t>
  </si>
  <si>
    <t>instalace mikrotrubičky 10/8 HFFR do trubky / lišty / žlabu</t>
  </si>
  <si>
    <t>182</t>
  </si>
  <si>
    <t>184</t>
  </si>
  <si>
    <t>93</t>
  </si>
  <si>
    <t>186</t>
  </si>
  <si>
    <t>188</t>
  </si>
  <si>
    <t>95</t>
  </si>
  <si>
    <t>34571902</t>
  </si>
  <si>
    <t>spojka mikrotrubiček přímá redukční průhledná celoplastová vodotěsná D 12/10mm</t>
  </si>
  <si>
    <t>190</t>
  </si>
  <si>
    <t>220870212</t>
  </si>
  <si>
    <t>Montáž konstrukce rezervy optického kabelu</t>
  </si>
  <si>
    <t>192</t>
  </si>
  <si>
    <t>https://podminky.urs.cz/item/CS_URS_2025_02/220870212</t>
  </si>
  <si>
    <t>97</t>
  </si>
  <si>
    <t>R9840077</t>
  </si>
  <si>
    <t>kříž rezerv OK na stěnu, pr.50cm s krytem</t>
  </si>
  <si>
    <t>194</t>
  </si>
  <si>
    <t>R0301015.1</t>
  </si>
  <si>
    <t>drobný čistící a montážní materiál</t>
  </si>
  <si>
    <t>196</t>
  </si>
  <si>
    <t>D4</t>
  </si>
  <si>
    <t>zafukování mOK</t>
  </si>
  <si>
    <t>99</t>
  </si>
  <si>
    <t>220182034</t>
  </si>
  <si>
    <t>Zafukování optického kabelu do trubky nebo mikrotrubičky HDPE</t>
  </si>
  <si>
    <t>198</t>
  </si>
  <si>
    <t>https://podminky.urs.cz/item/CS_URS_2025_02/220182034</t>
  </si>
  <si>
    <t>220182032</t>
  </si>
  <si>
    <t>Zatažení optického kabelu do ochranné HDPE trubky - smyčkování kabelu 100 m dlouhého</t>
  </si>
  <si>
    <t>200</t>
  </si>
  <si>
    <t>https://podminky.urs.cz/item/CS_URS_2025_02/220182032</t>
  </si>
  <si>
    <t>101</t>
  </si>
  <si>
    <t>210051121</t>
  </si>
  <si>
    <t>Odvinutí a připevnění kabelové rezervy do držáku pro SDOK délky 30 m</t>
  </si>
  <si>
    <t>202</t>
  </si>
  <si>
    <t>https://podminky.urs.cz/item/CS_URS_2025_02/210051121</t>
  </si>
  <si>
    <t>NWG.0069379.URS</t>
  </si>
  <si>
    <t>Zafukovací optický kabel CLT Micro, 24 vláken SM G.657A 9/125μm, LFP, Z238, 3,2mm, Fca, AirBlown24E9/125 G657A1</t>
  </si>
  <si>
    <t>204</t>
  </si>
  <si>
    <t>103</t>
  </si>
  <si>
    <t>R3412307572</t>
  </si>
  <si>
    <t>kabel datový optický OS zafukovací CLT MICRO 72 vláken 9/125µm plášť LFP</t>
  </si>
  <si>
    <t>206</t>
  </si>
  <si>
    <t>34571945</t>
  </si>
  <si>
    <t>lubrikant pro zafukování kabelů do mikrotrubiček koncentrovaný</t>
  </si>
  <si>
    <t>208</t>
  </si>
  <si>
    <t>D5</t>
  </si>
  <si>
    <t>ukončení vláken</t>
  </si>
  <si>
    <t>105</t>
  </si>
  <si>
    <t>R8988174</t>
  </si>
  <si>
    <t>práce ve stávajícím DR</t>
  </si>
  <si>
    <t>210</t>
  </si>
  <si>
    <t>220182421</t>
  </si>
  <si>
    <t>Montáž vany do 19" optického rozvaděče</t>
  </si>
  <si>
    <t>212</t>
  </si>
  <si>
    <t>https://podminky.urs.cz/item/CS_URS_2025_02/220182421</t>
  </si>
  <si>
    <t>107</t>
  </si>
  <si>
    <t>35759000</t>
  </si>
  <si>
    <t>vana optická neosazená výsuvná 1U 1xkazeta pro 24 svárů 24xSC simplex</t>
  </si>
  <si>
    <t>214</t>
  </si>
  <si>
    <t>216</t>
  </si>
  <si>
    <t>109</t>
  </si>
  <si>
    <t>R9126269</t>
  </si>
  <si>
    <t>19" box rezerv 1U</t>
  </si>
  <si>
    <t>218</t>
  </si>
  <si>
    <t>R8433142</t>
  </si>
  <si>
    <t>montáž optický adaptor</t>
  </si>
  <si>
    <t>220</t>
  </si>
  <si>
    <t>111</t>
  </si>
  <si>
    <t>37459075</t>
  </si>
  <si>
    <t>adaptér optický E2000(APC) OS zelený simplex</t>
  </si>
  <si>
    <t>222</t>
  </si>
  <si>
    <t>34343000</t>
  </si>
  <si>
    <t>ochrana teplem smrštitelná optického svaru 2,5x45mm</t>
  </si>
  <si>
    <t>224</t>
  </si>
  <si>
    <t>113</t>
  </si>
  <si>
    <t>220182321</t>
  </si>
  <si>
    <t>Ukončení optického kabelu pigtailem</t>
  </si>
  <si>
    <t>vlákno</t>
  </si>
  <si>
    <t>226</t>
  </si>
  <si>
    <t>https://podminky.urs.cz/item/CS_URS_2025_02/220182321</t>
  </si>
  <si>
    <t>37459125</t>
  </si>
  <si>
    <t>pigtail optický E2000(APC) OS 9/125 délka 1m</t>
  </si>
  <si>
    <t>228</t>
  </si>
  <si>
    <t>115</t>
  </si>
  <si>
    <t>R9302911</t>
  </si>
  <si>
    <t>Instalace optického patchcordu 2m</t>
  </si>
  <si>
    <t>230</t>
  </si>
  <si>
    <t>R3217998</t>
  </si>
  <si>
    <t>patchcord optický duplex délka 2m E2000(APC) / E2000(APC)</t>
  </si>
  <si>
    <t>232</t>
  </si>
  <si>
    <t>117</t>
  </si>
  <si>
    <t>R6108630</t>
  </si>
  <si>
    <t>práce ve stávající OS, demontáž, montáž, doplnění kazet</t>
  </si>
  <si>
    <t>234</t>
  </si>
  <si>
    <t>R7686206</t>
  </si>
  <si>
    <t>modul kazet FIST-SOSA2-4SE-S do OS</t>
  </si>
  <si>
    <t>236</t>
  </si>
  <si>
    <t>119</t>
  </si>
  <si>
    <t>R2839630</t>
  </si>
  <si>
    <t>gelová průchodka kabelového portu TENIO</t>
  </si>
  <si>
    <t>238</t>
  </si>
  <si>
    <t>R9261273</t>
  </si>
  <si>
    <t>kompletace a montáž optické spojky velké - s kapacitou do 288vl</t>
  </si>
  <si>
    <t>240</t>
  </si>
  <si>
    <t>121</t>
  </si>
  <si>
    <t>34571928</t>
  </si>
  <si>
    <t>spojka optická kabelová zemní odklopná pro max 244 svarů s ventilkem kabelové průchodky 8x D 6-20mm</t>
  </si>
  <si>
    <t>242</t>
  </si>
  <si>
    <t>244</t>
  </si>
  <si>
    <t>123</t>
  </si>
  <si>
    <t>246</t>
  </si>
  <si>
    <t>R8443915</t>
  </si>
  <si>
    <t>držák spojky k upevnění na stěnu TENIO-MOBRA</t>
  </si>
  <si>
    <t>248</t>
  </si>
  <si>
    <t>125</t>
  </si>
  <si>
    <t>R4175573</t>
  </si>
  <si>
    <t>příprava OK pro ukončení, bez svárů vláken</t>
  </si>
  <si>
    <t>250</t>
  </si>
  <si>
    <t>742124014</t>
  </si>
  <si>
    <t>Provedení svaru optického vlákna</t>
  </si>
  <si>
    <t>252</t>
  </si>
  <si>
    <t>https://podminky.urs.cz/item/CS_URS_2025_02/742124014</t>
  </si>
  <si>
    <t>127</t>
  </si>
  <si>
    <t>254</t>
  </si>
  <si>
    <t>R7393925</t>
  </si>
  <si>
    <t>komplexní měření optického vlákna (PM+OTDR) na dvou vln. délkách</t>
  </si>
  <si>
    <t>256</t>
  </si>
  <si>
    <t>129</t>
  </si>
  <si>
    <t>R2479011</t>
  </si>
  <si>
    <t>kontrolní měření jednostranně ukončeného vlákna</t>
  </si>
  <si>
    <t>258</t>
  </si>
  <si>
    <t>R2838787</t>
  </si>
  <si>
    <t>vyhodnocení měřících protokolů</t>
  </si>
  <si>
    <t>260</t>
  </si>
  <si>
    <t>131</t>
  </si>
  <si>
    <t>262</t>
  </si>
  <si>
    <t>VRN</t>
  </si>
  <si>
    <t>Vedlejší rozpočtové náklady</t>
  </si>
  <si>
    <t>R5000001</t>
  </si>
  <si>
    <t>Inženýrské činnosti (inženýring, koordinace, dohled stavbyvedoucího, správní poplatky, zajištění DIR + DIO, zajištění BOZP)</t>
  </si>
  <si>
    <t>1024</t>
  </si>
  <si>
    <t>-1103417677</t>
  </si>
  <si>
    <t>133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</si>
  <si>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</si>
  <si>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</si>
  <si>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-1525467228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</si>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</sst>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460030011" TargetMode="External" /><Relationship Id="rId2" Type="http://schemas.openxmlformats.org/officeDocument/2006/relationships/hyperlink" Target="https://podminky.urs.cz/item/CS_URS_2025_02/460581121" TargetMode="External" /><Relationship Id="rId3" Type="http://schemas.openxmlformats.org/officeDocument/2006/relationships/hyperlink" Target="https://podminky.urs.cz/item/CS_URS_2025_02/460131113" TargetMode="External" /><Relationship Id="rId4" Type="http://schemas.openxmlformats.org/officeDocument/2006/relationships/hyperlink" Target="https://podminky.urs.cz/item/CS_URS_2025_02/174111101" TargetMode="External" /><Relationship Id="rId5" Type="http://schemas.openxmlformats.org/officeDocument/2006/relationships/hyperlink" Target="https://podminky.urs.cz/item/CS_URS_2025_02/460341111" TargetMode="External" /><Relationship Id="rId6" Type="http://schemas.openxmlformats.org/officeDocument/2006/relationships/hyperlink" Target="https://podminky.urs.cz/item/CS_URS_2025_02/469972111" TargetMode="External" /><Relationship Id="rId7" Type="http://schemas.openxmlformats.org/officeDocument/2006/relationships/hyperlink" Target="https://podminky.urs.cz/item/CS_URS_2025_02/469972121" TargetMode="External" /><Relationship Id="rId8" Type="http://schemas.openxmlformats.org/officeDocument/2006/relationships/hyperlink" Target="https://podminky.urs.cz/item/CS_URS_2025_02/171201231" TargetMode="External" /><Relationship Id="rId9" Type="http://schemas.openxmlformats.org/officeDocument/2006/relationships/hyperlink" Target="https://podminky.urs.cz/item/CS_URS_2025_02/460061141" TargetMode="External" /><Relationship Id="rId10" Type="http://schemas.openxmlformats.org/officeDocument/2006/relationships/hyperlink" Target="https://podminky.urs.cz/item/CS_URS_2025_02/460061142" TargetMode="External" /><Relationship Id="rId11" Type="http://schemas.openxmlformats.org/officeDocument/2006/relationships/hyperlink" Target="https://podminky.urs.cz/item/CS_URS_2025_02/460061171" TargetMode="External" /><Relationship Id="rId12" Type="http://schemas.openxmlformats.org/officeDocument/2006/relationships/hyperlink" Target="https://podminky.urs.cz/item/CS_URS_2025_02/460661412" TargetMode="External" /><Relationship Id="rId13" Type="http://schemas.openxmlformats.org/officeDocument/2006/relationships/hyperlink" Target="https://podminky.urs.cz/item/CS_URS_2025_02/460671112" TargetMode="External" /><Relationship Id="rId14" Type="http://schemas.openxmlformats.org/officeDocument/2006/relationships/hyperlink" Target="https://podminky.urs.cz/item/CS_URS_2025_02/460581131" TargetMode="External" /><Relationship Id="rId15" Type="http://schemas.openxmlformats.org/officeDocument/2006/relationships/hyperlink" Target="https://podminky.urs.cz/item/CS_URS_2025_02/181411131" TargetMode="External" /><Relationship Id="rId16" Type="http://schemas.openxmlformats.org/officeDocument/2006/relationships/hyperlink" Target="https://podminky.urs.cz/item/CS_URS_2025_02/210890001" TargetMode="External" /><Relationship Id="rId17" Type="http://schemas.openxmlformats.org/officeDocument/2006/relationships/hyperlink" Target="https://podminky.urs.cz/item/CS_URS_2025_02/460010025" TargetMode="External" /><Relationship Id="rId18" Type="http://schemas.openxmlformats.org/officeDocument/2006/relationships/hyperlink" Target="https://podminky.urs.cz/item/CS_URS_2025_02/012164000" TargetMode="External" /><Relationship Id="rId19" Type="http://schemas.openxmlformats.org/officeDocument/2006/relationships/hyperlink" Target="https://podminky.urs.cz/item/CS_URS_2025_02/R0301014" TargetMode="External" /><Relationship Id="rId20" Type="http://schemas.openxmlformats.org/officeDocument/2006/relationships/hyperlink" Target="https://podminky.urs.cz/item/CS_URS_2025_02/220182038" TargetMode="External" /><Relationship Id="rId21" Type="http://schemas.openxmlformats.org/officeDocument/2006/relationships/hyperlink" Target="https://podminky.urs.cz/item/CS_URS_2025_02/741920322" TargetMode="External" /><Relationship Id="rId22" Type="http://schemas.openxmlformats.org/officeDocument/2006/relationships/hyperlink" Target="https://podminky.urs.cz/item/CS_URS_2025_02/R0301005" TargetMode="External" /><Relationship Id="rId23" Type="http://schemas.openxmlformats.org/officeDocument/2006/relationships/hyperlink" Target="https://podminky.urs.cz/item/CS_URS_2025_02/R0301006" TargetMode="External" /><Relationship Id="rId24" Type="http://schemas.openxmlformats.org/officeDocument/2006/relationships/hyperlink" Target="https://podminky.urs.cz/item/CS_URS_2025_02/R0301011" TargetMode="External" /><Relationship Id="rId25" Type="http://schemas.openxmlformats.org/officeDocument/2006/relationships/hyperlink" Target="https://podminky.urs.cz/item/CS_URS_2025_02/220261661" TargetMode="External" /><Relationship Id="rId26" Type="http://schemas.openxmlformats.org/officeDocument/2006/relationships/hyperlink" Target="https://podminky.urs.cz/item/CS_URS_2025_02/468091332" TargetMode="External" /><Relationship Id="rId27" Type="http://schemas.openxmlformats.org/officeDocument/2006/relationships/hyperlink" Target="https://podminky.urs.cz/item/CS_URS_2025_02/622316121" TargetMode="External" /><Relationship Id="rId28" Type="http://schemas.openxmlformats.org/officeDocument/2006/relationships/hyperlink" Target="https://podminky.urs.cz/item/CS_URS_2025_02/741920322" TargetMode="External" /><Relationship Id="rId29" Type="http://schemas.openxmlformats.org/officeDocument/2006/relationships/hyperlink" Target="https://podminky.urs.cz/item/CS_URS_2025_02/741920442" TargetMode="External" /><Relationship Id="rId30" Type="http://schemas.openxmlformats.org/officeDocument/2006/relationships/hyperlink" Target="https://podminky.urs.cz/item/CS_URS_2025_02/R0301005" TargetMode="External" /><Relationship Id="rId31" Type="http://schemas.openxmlformats.org/officeDocument/2006/relationships/hyperlink" Target="https://podminky.urs.cz/item/CS_URS_2025_02/220870212" TargetMode="External" /><Relationship Id="rId32" Type="http://schemas.openxmlformats.org/officeDocument/2006/relationships/hyperlink" Target="https://podminky.urs.cz/item/CS_URS_2025_02/220182034" TargetMode="External" /><Relationship Id="rId33" Type="http://schemas.openxmlformats.org/officeDocument/2006/relationships/hyperlink" Target="https://podminky.urs.cz/item/CS_URS_2025_02/220182032" TargetMode="External" /><Relationship Id="rId34" Type="http://schemas.openxmlformats.org/officeDocument/2006/relationships/hyperlink" Target="https://podminky.urs.cz/item/CS_URS_2025_02/210051121" TargetMode="External" /><Relationship Id="rId35" Type="http://schemas.openxmlformats.org/officeDocument/2006/relationships/hyperlink" Target="https://podminky.urs.cz/item/CS_URS_2025_02/220182421" TargetMode="External" /><Relationship Id="rId36" Type="http://schemas.openxmlformats.org/officeDocument/2006/relationships/hyperlink" Target="https://podminky.urs.cz/item/CS_URS_2025_02/220870212" TargetMode="External" /><Relationship Id="rId37" Type="http://schemas.openxmlformats.org/officeDocument/2006/relationships/hyperlink" Target="https://podminky.urs.cz/item/CS_URS_2025_02/220182321" TargetMode="External" /><Relationship Id="rId38" Type="http://schemas.openxmlformats.org/officeDocument/2006/relationships/hyperlink" Target="https://podminky.urs.cz/item/CS_URS_2025_02/742124014" TargetMode="External" /><Relationship Id="rId3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37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NSVS-USEK-15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Rozvoj neveřejné městské optické infrastruktury v Ústí nad Labem – optická část, úsek č. 15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6. 8. 2025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Statutární město Ústí nad Labem, Velká Hradební 2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Miloslav Žatecký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U54" s="108" t="s">
        <v>77</v>
      </c>
      <c r="BV54" s="107" t="s">
        <v>78</v>
      </c>
      <c r="BW54" s="107" t="s">
        <v>5</v>
      </c>
      <c r="BX54" s="107" t="s">
        <v>79</v>
      </c>
      <c r="CL54" s="107" t="s">
        <v>19</v>
      </c>
    </row>
    <row r="55" s="7" customFormat="1" ht="37.5" customHeight="1">
      <c r="A55" s="109" t="s">
        <v>80</v>
      </c>
      <c r="B55" s="110"/>
      <c r="C55" s="111"/>
      <c r="D55" s="112" t="s">
        <v>81</v>
      </c>
      <c r="E55" s="112"/>
      <c r="F55" s="112"/>
      <c r="G55" s="112"/>
      <c r="H55" s="112"/>
      <c r="I55" s="113"/>
      <c r="J55" s="112" t="s">
        <v>82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'USEK-15 -  Rozvoj NSVS v 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83</v>
      </c>
      <c r="AR55" s="116"/>
      <c r="AS55" s="117">
        <v>0</v>
      </c>
      <c r="AT55" s="118">
        <f>ROUND(SUM(AV55:AW55),2)</f>
        <v>0</v>
      </c>
      <c r="AU55" s="119">
        <f>'USEK-15 -  Rozvoj NSVS v ...'!P85</f>
        <v>0</v>
      </c>
      <c r="AV55" s="118">
        <f>'USEK-15 -  Rozvoj NSVS v ...'!J33</f>
        <v>0</v>
      </c>
      <c r="AW55" s="118">
        <f>'USEK-15 -  Rozvoj NSVS v ...'!J34</f>
        <v>0</v>
      </c>
      <c r="AX55" s="118">
        <f>'USEK-15 -  Rozvoj NSVS v ...'!J35</f>
        <v>0</v>
      </c>
      <c r="AY55" s="118">
        <f>'USEK-15 -  Rozvoj NSVS v ...'!J36</f>
        <v>0</v>
      </c>
      <c r="AZ55" s="118">
        <f>'USEK-15 -  Rozvoj NSVS v ...'!F33</f>
        <v>0</v>
      </c>
      <c r="BA55" s="118">
        <f>'USEK-15 -  Rozvoj NSVS v ...'!F34</f>
        <v>0</v>
      </c>
      <c r="BB55" s="118">
        <f>'USEK-15 -  Rozvoj NSVS v ...'!F35</f>
        <v>0</v>
      </c>
      <c r="BC55" s="118">
        <f>'USEK-15 -  Rozvoj NSVS v ...'!F36</f>
        <v>0</v>
      </c>
      <c r="BD55" s="120">
        <f>'USEK-15 -  Rozvoj NSVS v ...'!F37</f>
        <v>0</v>
      </c>
      <c r="BE55" s="7"/>
      <c r="BT55" s="121" t="s">
        <v>84</v>
      </c>
      <c r="BV55" s="121" t="s">
        <v>78</v>
      </c>
      <c r="BW55" s="121" t="s">
        <v>85</v>
      </c>
      <c r="BX55" s="121" t="s">
        <v>5</v>
      </c>
      <c r="CL55" s="121" t="s">
        <v>19</v>
      </c>
      <c r="CM55" s="121" t="s">
        <v>86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GQusMCRzVS87/rV4JTWtXGgMpuXXsBdqe7SZoH5XWb813t0dbONwd9fZnzAO5zW8nD2wyRANtSoVRPdGLKqzGA==" hashValue="HIBoc0fSEtpr8d0XtLkXE8bgPs5j4wwubBF7/Byvl9FIsw7HeGLFz1GSGIwp5rpnGPWZ71Dkspg81WG3xo9OZ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USEK-15 -  Rozvoj NSVS v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86</v>
      </c>
    </row>
    <row r="4" s="1" customFormat="1" ht="24.96" customHeight="1">
      <c r="B4" s="18"/>
      <c r="D4" s="124" t="s">
        <v>87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Rozvoj neveřejné městské optické infrastruktury v Ústí nad Labem – optická část, úsek č. 15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88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42"/>
      <c r="C9" s="36"/>
      <c r="D9" s="36"/>
      <c r="E9" s="129" t="s">
        <v>89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6. 8. 2025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27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28</v>
      </c>
      <c r="F15" s="36"/>
      <c r="G15" s="36"/>
      <c r="H15" s="36"/>
      <c r="I15" s="126" t="s">
        <v>29</v>
      </c>
      <c r="J15" s="130" t="s">
        <v>30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31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33</v>
      </c>
      <c r="E20" s="36"/>
      <c r="F20" s="36"/>
      <c r="G20" s="36"/>
      <c r="H20" s="36"/>
      <c r="I20" s="126" t="s">
        <v>26</v>
      </c>
      <c r="J20" s="130" t="str">
        <f>IF('Rekapitulace stavby'!AN16="","",'Rekapitulace stavby'!AN16)</f>
        <v/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tr">
        <f>IF('Rekapitulace stavby'!E17="","",'Rekapitulace stavby'!E17)</f>
        <v xml:space="preserve"> </v>
      </c>
      <c r="F21" s="36"/>
      <c r="G21" s="36"/>
      <c r="H21" s="36"/>
      <c r="I21" s="126" t="s">
        <v>29</v>
      </c>
      <c r="J21" s="130" t="str">
        <f>IF('Rekapitulace stavby'!AN17="","",'Rekapitulace stavby'!AN17)</f>
        <v/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36</v>
      </c>
      <c r="E23" s="36"/>
      <c r="F23" s="36"/>
      <c r="G23" s="36"/>
      <c r="H23" s="36"/>
      <c r="I23" s="126" t="s">
        <v>26</v>
      </c>
      <c r="J23" s="130" t="s">
        <v>37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38</v>
      </c>
      <c r="F24" s="36"/>
      <c r="G24" s="36"/>
      <c r="H24" s="36"/>
      <c r="I24" s="126" t="s">
        <v>29</v>
      </c>
      <c r="J24" s="130" t="s">
        <v>39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40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42</v>
      </c>
      <c r="E30" s="36"/>
      <c r="F30" s="36"/>
      <c r="G30" s="36"/>
      <c r="H30" s="36"/>
      <c r="I30" s="36"/>
      <c r="J30" s="138">
        <f>ROUND(J85,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44</v>
      </c>
      <c r="G32" s="36"/>
      <c r="H32" s="36"/>
      <c r="I32" s="139" t="s">
        <v>43</v>
      </c>
      <c r="J32" s="139" t="s">
        <v>45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46</v>
      </c>
      <c r="E33" s="126" t="s">
        <v>47</v>
      </c>
      <c r="F33" s="141">
        <f>ROUND((SUM(BE85:BE262)),  2)</f>
        <v>0</v>
      </c>
      <c r="G33" s="36"/>
      <c r="H33" s="36"/>
      <c r="I33" s="142">
        <v>0.20999999999999999</v>
      </c>
      <c r="J33" s="141">
        <f>ROUND(((SUM(BE85:BE262))*I33),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48</v>
      </c>
      <c r="F34" s="141">
        <f>ROUND((SUM(BF85:BF262)),  2)</f>
        <v>0</v>
      </c>
      <c r="G34" s="36"/>
      <c r="H34" s="36"/>
      <c r="I34" s="142">
        <v>0.12</v>
      </c>
      <c r="J34" s="141">
        <f>ROUND(((SUM(BF85:BF262))*I34),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49</v>
      </c>
      <c r="F35" s="141">
        <f>ROUND((SUM(BG85:BG262)),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50</v>
      </c>
      <c r="F36" s="141">
        <f>ROUND((SUM(BH85:BH262)),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51</v>
      </c>
      <c r="F37" s="141">
        <f>ROUND((SUM(BI85:BI262)),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52</v>
      </c>
      <c r="E39" s="145"/>
      <c r="F39" s="145"/>
      <c r="G39" s="146" t="s">
        <v>53</v>
      </c>
      <c r="H39" s="147" t="s">
        <v>54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90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Rozvoj neveřejné městské optické infrastruktury v Ústí nad Labem – optická část, úsek č. 15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30" customHeight="1">
      <c r="A50" s="36"/>
      <c r="B50" s="37"/>
      <c r="C50" s="38"/>
      <c r="D50" s="38"/>
      <c r="E50" s="67" t="str">
        <f>E9</f>
        <v xml:space="preserve">USEK-15 -  Rozvoj NSVS v Ústí nad Labem – optická část, úsek č.15 - připojení objektu 9 a 37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Ústí nad Labem</v>
      </c>
      <c r="G52" s="38"/>
      <c r="H52" s="38"/>
      <c r="I52" s="30" t="s">
        <v>23</v>
      </c>
      <c r="J52" s="70" t="str">
        <f>IF(J12="","",J12)</f>
        <v>6. 8. 2025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Statutární město Ústí nad Labem, Velká Hradební 2</v>
      </c>
      <c r="G54" s="38"/>
      <c r="H54" s="38"/>
      <c r="I54" s="30" t="s">
        <v>33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Miloslav Žatecký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91</v>
      </c>
      <c r="D57" s="156"/>
      <c r="E57" s="156"/>
      <c r="F57" s="156"/>
      <c r="G57" s="156"/>
      <c r="H57" s="156"/>
      <c r="I57" s="156"/>
      <c r="J57" s="157" t="s">
        <v>92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74</v>
      </c>
      <c r="D59" s="38"/>
      <c r="E59" s="38"/>
      <c r="F59" s="38"/>
      <c r="G59" s="38"/>
      <c r="H59" s="38"/>
      <c r="I59" s="38"/>
      <c r="J59" s="100">
        <f>J85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93</v>
      </c>
    </row>
    <row r="60" s="9" customFormat="1" ht="24.96" customHeight="1">
      <c r="A60" s="9"/>
      <c r="B60" s="159"/>
      <c r="C60" s="160"/>
      <c r="D60" s="161" t="s">
        <v>94</v>
      </c>
      <c r="E60" s="162"/>
      <c r="F60" s="162"/>
      <c r="G60" s="162"/>
      <c r="H60" s="162"/>
      <c r="I60" s="162"/>
      <c r="J60" s="163">
        <f>J86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59"/>
      <c r="C61" s="160"/>
      <c r="D61" s="161" t="s">
        <v>95</v>
      </c>
      <c r="E61" s="162"/>
      <c r="F61" s="162"/>
      <c r="G61" s="162"/>
      <c r="H61" s="162"/>
      <c r="I61" s="162"/>
      <c r="J61" s="163">
        <f>J131</f>
        <v>0</v>
      </c>
      <c r="K61" s="160"/>
      <c r="L61" s="16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59"/>
      <c r="C62" s="160"/>
      <c r="D62" s="161" t="s">
        <v>96</v>
      </c>
      <c r="E62" s="162"/>
      <c r="F62" s="162"/>
      <c r="G62" s="162"/>
      <c r="H62" s="162"/>
      <c r="I62" s="162"/>
      <c r="J62" s="163">
        <f>J184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59"/>
      <c r="C63" s="160"/>
      <c r="D63" s="161" t="s">
        <v>97</v>
      </c>
      <c r="E63" s="162"/>
      <c r="F63" s="162"/>
      <c r="G63" s="162"/>
      <c r="H63" s="162"/>
      <c r="I63" s="162"/>
      <c r="J63" s="163">
        <f>J218</f>
        <v>0</v>
      </c>
      <c r="K63" s="160"/>
      <c r="L63" s="16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59"/>
      <c r="C64" s="160"/>
      <c r="D64" s="161" t="s">
        <v>98</v>
      </c>
      <c r="E64" s="162"/>
      <c r="F64" s="162"/>
      <c r="G64" s="162"/>
      <c r="H64" s="162"/>
      <c r="I64" s="162"/>
      <c r="J64" s="163">
        <f>J228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59"/>
      <c r="C65" s="160"/>
      <c r="D65" s="161" t="s">
        <v>99</v>
      </c>
      <c r="E65" s="162"/>
      <c r="F65" s="162"/>
      <c r="G65" s="162"/>
      <c r="H65" s="162"/>
      <c r="I65" s="162"/>
      <c r="J65" s="163">
        <f>J260</f>
        <v>0</v>
      </c>
      <c r="K65" s="160"/>
      <c r="L65" s="16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2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100</v>
      </c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54" t="str">
        <f>E7</f>
        <v>Rozvoj neveřejné městské optické infrastruktury v Ústí nad Labem – optická část, úsek č. 15</v>
      </c>
      <c r="F75" s="30"/>
      <c r="G75" s="30"/>
      <c r="H75" s="30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88</v>
      </c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30" customHeight="1">
      <c r="A77" s="36"/>
      <c r="B77" s="37"/>
      <c r="C77" s="38"/>
      <c r="D77" s="38"/>
      <c r="E77" s="67" t="str">
        <f>E9</f>
        <v xml:space="preserve">USEK-15 -  Rozvoj NSVS v Ústí nad Labem – optická část, úsek č.15 - připojení objektu 9 a 37</v>
      </c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F12</f>
        <v>Ústí nad Labem</v>
      </c>
      <c r="G79" s="38"/>
      <c r="H79" s="38"/>
      <c r="I79" s="30" t="s">
        <v>23</v>
      </c>
      <c r="J79" s="70" t="str">
        <f>IF(J12="","",J12)</f>
        <v>6. 8. 2025</v>
      </c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25</v>
      </c>
      <c r="D81" s="38"/>
      <c r="E81" s="38"/>
      <c r="F81" s="25" t="str">
        <f>E15</f>
        <v>Statutární město Ústí nad Labem, Velká Hradební 2</v>
      </c>
      <c r="G81" s="38"/>
      <c r="H81" s="38"/>
      <c r="I81" s="30" t="s">
        <v>33</v>
      </c>
      <c r="J81" s="34" t="str">
        <f>E21</f>
        <v xml:space="preserve"> </v>
      </c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31</v>
      </c>
      <c r="D82" s="38"/>
      <c r="E82" s="38"/>
      <c r="F82" s="25" t="str">
        <f>IF(E18="","",E18)</f>
        <v>Vyplň údaj</v>
      </c>
      <c r="G82" s="38"/>
      <c r="H82" s="38"/>
      <c r="I82" s="30" t="s">
        <v>36</v>
      </c>
      <c r="J82" s="34" t="str">
        <f>E24</f>
        <v>Miloslav Žatecký</v>
      </c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2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0" customFormat="1" ht="29.28" customHeight="1">
      <c r="A84" s="165"/>
      <c r="B84" s="166"/>
      <c r="C84" s="167" t="s">
        <v>101</v>
      </c>
      <c r="D84" s="168" t="s">
        <v>61</v>
      </c>
      <c r="E84" s="168" t="s">
        <v>57</v>
      </c>
      <c r="F84" s="168" t="s">
        <v>58</v>
      </c>
      <c r="G84" s="168" t="s">
        <v>102</v>
      </c>
      <c r="H84" s="168" t="s">
        <v>103</v>
      </c>
      <c r="I84" s="168" t="s">
        <v>104</v>
      </c>
      <c r="J84" s="168" t="s">
        <v>92</v>
      </c>
      <c r="K84" s="169" t="s">
        <v>105</v>
      </c>
      <c r="L84" s="170"/>
      <c r="M84" s="90" t="s">
        <v>19</v>
      </c>
      <c r="N84" s="91" t="s">
        <v>46</v>
      </c>
      <c r="O84" s="91" t="s">
        <v>106</v>
      </c>
      <c r="P84" s="91" t="s">
        <v>107</v>
      </c>
      <c r="Q84" s="91" t="s">
        <v>108</v>
      </c>
      <c r="R84" s="91" t="s">
        <v>109</v>
      </c>
      <c r="S84" s="91" t="s">
        <v>110</v>
      </c>
      <c r="T84" s="92" t="s">
        <v>111</v>
      </c>
      <c r="U84" s="165"/>
      <c r="V84" s="165"/>
      <c r="W84" s="165"/>
      <c r="X84" s="165"/>
      <c r="Y84" s="165"/>
      <c r="Z84" s="165"/>
      <c r="AA84" s="165"/>
      <c r="AB84" s="165"/>
      <c r="AC84" s="165"/>
      <c r="AD84" s="165"/>
      <c r="AE84" s="165"/>
    </row>
    <row r="85" s="2" customFormat="1" ht="22.8" customHeight="1">
      <c r="A85" s="36"/>
      <c r="B85" s="37"/>
      <c r="C85" s="97" t="s">
        <v>112</v>
      </c>
      <c r="D85" s="38"/>
      <c r="E85" s="38"/>
      <c r="F85" s="38"/>
      <c r="G85" s="38"/>
      <c r="H85" s="38"/>
      <c r="I85" s="38"/>
      <c r="J85" s="171">
        <f>BK85</f>
        <v>0</v>
      </c>
      <c r="K85" s="38"/>
      <c r="L85" s="42"/>
      <c r="M85" s="93"/>
      <c r="N85" s="172"/>
      <c r="O85" s="94"/>
      <c r="P85" s="173">
        <f>P86+P131+P184+P218+P228+P260</f>
        <v>0</v>
      </c>
      <c r="Q85" s="94"/>
      <c r="R85" s="173">
        <f>R86+R131+R184+R218+R228+R260</f>
        <v>0</v>
      </c>
      <c r="S85" s="94"/>
      <c r="T85" s="174">
        <f>T86+T131+T184+T218+T228+T260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75</v>
      </c>
      <c r="AU85" s="15" t="s">
        <v>93</v>
      </c>
      <c r="BK85" s="175">
        <f>BK86+BK131+BK184+BK218+BK228+BK260</f>
        <v>0</v>
      </c>
    </row>
    <row r="86" s="11" customFormat="1" ht="25.92" customHeight="1">
      <c r="A86" s="11"/>
      <c r="B86" s="176"/>
      <c r="C86" s="177"/>
      <c r="D86" s="178" t="s">
        <v>75</v>
      </c>
      <c r="E86" s="179" t="s">
        <v>113</v>
      </c>
      <c r="F86" s="179" t="s">
        <v>114</v>
      </c>
      <c r="G86" s="177"/>
      <c r="H86" s="177"/>
      <c r="I86" s="180"/>
      <c r="J86" s="181">
        <f>BK86</f>
        <v>0</v>
      </c>
      <c r="K86" s="177"/>
      <c r="L86" s="182"/>
      <c r="M86" s="183"/>
      <c r="N86" s="184"/>
      <c r="O86" s="184"/>
      <c r="P86" s="185">
        <f>SUM(P87:P130)</f>
        <v>0</v>
      </c>
      <c r="Q86" s="184"/>
      <c r="R86" s="185">
        <f>SUM(R87:R130)</f>
        <v>0</v>
      </c>
      <c r="S86" s="184"/>
      <c r="T86" s="186">
        <f>SUM(T87:T130)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87" t="s">
        <v>84</v>
      </c>
      <c r="AT86" s="188" t="s">
        <v>75</v>
      </c>
      <c r="AU86" s="188" t="s">
        <v>76</v>
      </c>
      <c r="AY86" s="187" t="s">
        <v>115</v>
      </c>
      <c r="BK86" s="189">
        <f>SUM(BK87:BK130)</f>
        <v>0</v>
      </c>
    </row>
    <row r="87" s="2" customFormat="1" ht="24.15" customHeight="1">
      <c r="A87" s="36"/>
      <c r="B87" s="37"/>
      <c r="C87" s="190" t="s">
        <v>84</v>
      </c>
      <c r="D87" s="190" t="s">
        <v>116</v>
      </c>
      <c r="E87" s="191" t="s">
        <v>117</v>
      </c>
      <c r="F87" s="192" t="s">
        <v>118</v>
      </c>
      <c r="G87" s="193" t="s">
        <v>119</v>
      </c>
      <c r="H87" s="194">
        <v>2</v>
      </c>
      <c r="I87" s="195"/>
      <c r="J87" s="196">
        <f>ROUND(I87*H87,2)</f>
        <v>0</v>
      </c>
      <c r="K87" s="192" t="s">
        <v>120</v>
      </c>
      <c r="L87" s="42"/>
      <c r="M87" s="197" t="s">
        <v>19</v>
      </c>
      <c r="N87" s="198" t="s">
        <v>47</v>
      </c>
      <c r="O87" s="82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1" t="s">
        <v>121</v>
      </c>
      <c r="AT87" s="201" t="s">
        <v>116</v>
      </c>
      <c r="AU87" s="201" t="s">
        <v>84</v>
      </c>
      <c r="AY87" s="15" t="s">
        <v>115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15" t="s">
        <v>84</v>
      </c>
      <c r="BK87" s="202">
        <f>ROUND(I87*H87,2)</f>
        <v>0</v>
      </c>
      <c r="BL87" s="15" t="s">
        <v>121</v>
      </c>
      <c r="BM87" s="201" t="s">
        <v>86</v>
      </c>
    </row>
    <row r="88" s="2" customFormat="1">
      <c r="A88" s="36"/>
      <c r="B88" s="37"/>
      <c r="C88" s="38"/>
      <c r="D88" s="203" t="s">
        <v>122</v>
      </c>
      <c r="E88" s="38"/>
      <c r="F88" s="204" t="s">
        <v>123</v>
      </c>
      <c r="G88" s="38"/>
      <c r="H88" s="38"/>
      <c r="I88" s="205"/>
      <c r="J88" s="38"/>
      <c r="K88" s="38"/>
      <c r="L88" s="42"/>
      <c r="M88" s="206"/>
      <c r="N88" s="207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122</v>
      </c>
      <c r="AU88" s="15" t="s">
        <v>84</v>
      </c>
    </row>
    <row r="89" s="2" customFormat="1" ht="16.5" customHeight="1">
      <c r="A89" s="36"/>
      <c r="B89" s="37"/>
      <c r="C89" s="190" t="s">
        <v>86</v>
      </c>
      <c r="D89" s="190" t="s">
        <v>116</v>
      </c>
      <c r="E89" s="191" t="s">
        <v>124</v>
      </c>
      <c r="F89" s="192" t="s">
        <v>125</v>
      </c>
      <c r="G89" s="193" t="s">
        <v>119</v>
      </c>
      <c r="H89" s="194">
        <v>2</v>
      </c>
      <c r="I89" s="195"/>
      <c r="J89" s="196">
        <f>ROUND(I89*H89,2)</f>
        <v>0</v>
      </c>
      <c r="K89" s="192" t="s">
        <v>120</v>
      </c>
      <c r="L89" s="42"/>
      <c r="M89" s="197" t="s">
        <v>19</v>
      </c>
      <c r="N89" s="198" t="s">
        <v>47</v>
      </c>
      <c r="O89" s="82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1" t="s">
        <v>121</v>
      </c>
      <c r="AT89" s="201" t="s">
        <v>116</v>
      </c>
      <c r="AU89" s="201" t="s">
        <v>84</v>
      </c>
      <c r="AY89" s="15" t="s">
        <v>115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5" t="s">
        <v>84</v>
      </c>
      <c r="BK89" s="202">
        <f>ROUND(I89*H89,2)</f>
        <v>0</v>
      </c>
      <c r="BL89" s="15" t="s">
        <v>121</v>
      </c>
      <c r="BM89" s="201" t="s">
        <v>121</v>
      </c>
    </row>
    <row r="90" s="2" customFormat="1">
      <c r="A90" s="36"/>
      <c r="B90" s="37"/>
      <c r="C90" s="38"/>
      <c r="D90" s="203" t="s">
        <v>122</v>
      </c>
      <c r="E90" s="38"/>
      <c r="F90" s="204" t="s">
        <v>126</v>
      </c>
      <c r="G90" s="38"/>
      <c r="H90" s="38"/>
      <c r="I90" s="205"/>
      <c r="J90" s="38"/>
      <c r="K90" s="38"/>
      <c r="L90" s="42"/>
      <c r="M90" s="206"/>
      <c r="N90" s="207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122</v>
      </c>
      <c r="AU90" s="15" t="s">
        <v>84</v>
      </c>
    </row>
    <row r="91" s="2" customFormat="1" ht="24.15" customHeight="1">
      <c r="A91" s="36"/>
      <c r="B91" s="37"/>
      <c r="C91" s="190" t="s">
        <v>127</v>
      </c>
      <c r="D91" s="190" t="s">
        <v>116</v>
      </c>
      <c r="E91" s="191" t="s">
        <v>128</v>
      </c>
      <c r="F91" s="192" t="s">
        <v>129</v>
      </c>
      <c r="G91" s="193" t="s">
        <v>130</v>
      </c>
      <c r="H91" s="194">
        <v>1</v>
      </c>
      <c r="I91" s="195"/>
      <c r="J91" s="196">
        <f>ROUND(I91*H91,2)</f>
        <v>0</v>
      </c>
      <c r="K91" s="192" t="s">
        <v>120</v>
      </c>
      <c r="L91" s="42"/>
      <c r="M91" s="197" t="s">
        <v>19</v>
      </c>
      <c r="N91" s="198" t="s">
        <v>47</v>
      </c>
      <c r="O91" s="82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1" t="s">
        <v>121</v>
      </c>
      <c r="AT91" s="201" t="s">
        <v>116</v>
      </c>
      <c r="AU91" s="201" t="s">
        <v>84</v>
      </c>
      <c r="AY91" s="15" t="s">
        <v>115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15" t="s">
        <v>84</v>
      </c>
      <c r="BK91" s="202">
        <f>ROUND(I91*H91,2)</f>
        <v>0</v>
      </c>
      <c r="BL91" s="15" t="s">
        <v>121</v>
      </c>
      <c r="BM91" s="201" t="s">
        <v>131</v>
      </c>
    </row>
    <row r="92" s="2" customFormat="1">
      <c r="A92" s="36"/>
      <c r="B92" s="37"/>
      <c r="C92" s="38"/>
      <c r="D92" s="203" t="s">
        <v>122</v>
      </c>
      <c r="E92" s="38"/>
      <c r="F92" s="204" t="s">
        <v>132</v>
      </c>
      <c r="G92" s="38"/>
      <c r="H92" s="38"/>
      <c r="I92" s="205"/>
      <c r="J92" s="38"/>
      <c r="K92" s="38"/>
      <c r="L92" s="42"/>
      <c r="M92" s="206"/>
      <c r="N92" s="207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122</v>
      </c>
      <c r="AU92" s="15" t="s">
        <v>84</v>
      </c>
    </row>
    <row r="93" s="2" customFormat="1" ht="24.15" customHeight="1">
      <c r="A93" s="36"/>
      <c r="B93" s="37"/>
      <c r="C93" s="190" t="s">
        <v>121</v>
      </c>
      <c r="D93" s="190" t="s">
        <v>116</v>
      </c>
      <c r="E93" s="191" t="s">
        <v>133</v>
      </c>
      <c r="F93" s="192" t="s">
        <v>134</v>
      </c>
      <c r="G93" s="193" t="s">
        <v>130</v>
      </c>
      <c r="H93" s="194">
        <v>1</v>
      </c>
      <c r="I93" s="195"/>
      <c r="J93" s="196">
        <f>ROUND(I93*H93,2)</f>
        <v>0</v>
      </c>
      <c r="K93" s="192" t="s">
        <v>120</v>
      </c>
      <c r="L93" s="42"/>
      <c r="M93" s="197" t="s">
        <v>19</v>
      </c>
      <c r="N93" s="198" t="s">
        <v>47</v>
      </c>
      <c r="O93" s="82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1" t="s">
        <v>121</v>
      </c>
      <c r="AT93" s="201" t="s">
        <v>116</v>
      </c>
      <c r="AU93" s="201" t="s">
        <v>84</v>
      </c>
      <c r="AY93" s="15" t="s">
        <v>115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15" t="s">
        <v>84</v>
      </c>
      <c r="BK93" s="202">
        <f>ROUND(I93*H93,2)</f>
        <v>0</v>
      </c>
      <c r="BL93" s="15" t="s">
        <v>121</v>
      </c>
      <c r="BM93" s="201" t="s">
        <v>135</v>
      </c>
    </row>
    <row r="94" s="2" customFormat="1">
      <c r="A94" s="36"/>
      <c r="B94" s="37"/>
      <c r="C94" s="38"/>
      <c r="D94" s="203" t="s">
        <v>122</v>
      </c>
      <c r="E94" s="38"/>
      <c r="F94" s="204" t="s">
        <v>136</v>
      </c>
      <c r="G94" s="38"/>
      <c r="H94" s="38"/>
      <c r="I94" s="205"/>
      <c r="J94" s="38"/>
      <c r="K94" s="38"/>
      <c r="L94" s="42"/>
      <c r="M94" s="206"/>
      <c r="N94" s="207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122</v>
      </c>
      <c r="AU94" s="15" t="s">
        <v>84</v>
      </c>
    </row>
    <row r="95" s="2" customFormat="1" ht="24.15" customHeight="1">
      <c r="A95" s="36"/>
      <c r="B95" s="37"/>
      <c r="C95" s="190" t="s">
        <v>137</v>
      </c>
      <c r="D95" s="190" t="s">
        <v>116</v>
      </c>
      <c r="E95" s="191" t="s">
        <v>138</v>
      </c>
      <c r="F95" s="192" t="s">
        <v>139</v>
      </c>
      <c r="G95" s="193" t="s">
        <v>130</v>
      </c>
      <c r="H95" s="194">
        <v>1</v>
      </c>
      <c r="I95" s="195"/>
      <c r="J95" s="196">
        <f>ROUND(I95*H95,2)</f>
        <v>0</v>
      </c>
      <c r="K95" s="192" t="s">
        <v>120</v>
      </c>
      <c r="L95" s="42"/>
      <c r="M95" s="197" t="s">
        <v>19</v>
      </c>
      <c r="N95" s="198" t="s">
        <v>47</v>
      </c>
      <c r="O95" s="82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121</v>
      </c>
      <c r="AT95" s="201" t="s">
        <v>116</v>
      </c>
      <c r="AU95" s="201" t="s">
        <v>84</v>
      </c>
      <c r="AY95" s="15" t="s">
        <v>115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5" t="s">
        <v>84</v>
      </c>
      <c r="BK95" s="202">
        <f>ROUND(I95*H95,2)</f>
        <v>0</v>
      </c>
      <c r="BL95" s="15" t="s">
        <v>121</v>
      </c>
      <c r="BM95" s="201" t="s">
        <v>140</v>
      </c>
    </row>
    <row r="96" s="2" customFormat="1">
      <c r="A96" s="36"/>
      <c r="B96" s="37"/>
      <c r="C96" s="38"/>
      <c r="D96" s="203" t="s">
        <v>122</v>
      </c>
      <c r="E96" s="38"/>
      <c r="F96" s="204" t="s">
        <v>141</v>
      </c>
      <c r="G96" s="38"/>
      <c r="H96" s="38"/>
      <c r="I96" s="205"/>
      <c r="J96" s="38"/>
      <c r="K96" s="38"/>
      <c r="L96" s="42"/>
      <c r="M96" s="206"/>
      <c r="N96" s="207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122</v>
      </c>
      <c r="AU96" s="15" t="s">
        <v>84</v>
      </c>
    </row>
    <row r="97" s="2" customFormat="1" ht="16.5" customHeight="1">
      <c r="A97" s="36"/>
      <c r="B97" s="37"/>
      <c r="C97" s="190" t="s">
        <v>131</v>
      </c>
      <c r="D97" s="190" t="s">
        <v>116</v>
      </c>
      <c r="E97" s="191" t="s">
        <v>142</v>
      </c>
      <c r="F97" s="192" t="s">
        <v>143</v>
      </c>
      <c r="G97" s="193" t="s">
        <v>144</v>
      </c>
      <c r="H97" s="194">
        <v>0.32000000000000001</v>
      </c>
      <c r="I97" s="195"/>
      <c r="J97" s="196">
        <f>ROUND(I97*H97,2)</f>
        <v>0</v>
      </c>
      <c r="K97" s="192" t="s">
        <v>120</v>
      </c>
      <c r="L97" s="42"/>
      <c r="M97" s="197" t="s">
        <v>19</v>
      </c>
      <c r="N97" s="198" t="s">
        <v>47</v>
      </c>
      <c r="O97" s="82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1" t="s">
        <v>121</v>
      </c>
      <c r="AT97" s="201" t="s">
        <v>116</v>
      </c>
      <c r="AU97" s="201" t="s">
        <v>84</v>
      </c>
      <c r="AY97" s="15" t="s">
        <v>115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15" t="s">
        <v>84</v>
      </c>
      <c r="BK97" s="202">
        <f>ROUND(I97*H97,2)</f>
        <v>0</v>
      </c>
      <c r="BL97" s="15" t="s">
        <v>121</v>
      </c>
      <c r="BM97" s="201" t="s">
        <v>8</v>
      </c>
    </row>
    <row r="98" s="2" customFormat="1">
      <c r="A98" s="36"/>
      <c r="B98" s="37"/>
      <c r="C98" s="38"/>
      <c r="D98" s="203" t="s">
        <v>122</v>
      </c>
      <c r="E98" s="38"/>
      <c r="F98" s="204" t="s">
        <v>145</v>
      </c>
      <c r="G98" s="38"/>
      <c r="H98" s="38"/>
      <c r="I98" s="205"/>
      <c r="J98" s="38"/>
      <c r="K98" s="38"/>
      <c r="L98" s="42"/>
      <c r="M98" s="206"/>
      <c r="N98" s="207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122</v>
      </c>
      <c r="AU98" s="15" t="s">
        <v>84</v>
      </c>
    </row>
    <row r="99" s="2" customFormat="1" ht="21.75" customHeight="1">
      <c r="A99" s="36"/>
      <c r="B99" s="37"/>
      <c r="C99" s="190" t="s">
        <v>146</v>
      </c>
      <c r="D99" s="190" t="s">
        <v>116</v>
      </c>
      <c r="E99" s="191" t="s">
        <v>147</v>
      </c>
      <c r="F99" s="192" t="s">
        <v>148</v>
      </c>
      <c r="G99" s="193" t="s">
        <v>144</v>
      </c>
      <c r="H99" s="194">
        <v>6.0800000000000001</v>
      </c>
      <c r="I99" s="195"/>
      <c r="J99" s="196">
        <f>ROUND(I99*H99,2)</f>
        <v>0</v>
      </c>
      <c r="K99" s="192" t="s">
        <v>120</v>
      </c>
      <c r="L99" s="42"/>
      <c r="M99" s="197" t="s">
        <v>19</v>
      </c>
      <c r="N99" s="198" t="s">
        <v>47</v>
      </c>
      <c r="O99" s="82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1" t="s">
        <v>121</v>
      </c>
      <c r="AT99" s="201" t="s">
        <v>116</v>
      </c>
      <c r="AU99" s="201" t="s">
        <v>84</v>
      </c>
      <c r="AY99" s="15" t="s">
        <v>115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15" t="s">
        <v>84</v>
      </c>
      <c r="BK99" s="202">
        <f>ROUND(I99*H99,2)</f>
        <v>0</v>
      </c>
      <c r="BL99" s="15" t="s">
        <v>121</v>
      </c>
      <c r="BM99" s="201" t="s">
        <v>149</v>
      </c>
    </row>
    <row r="100" s="2" customFormat="1">
      <c r="A100" s="36"/>
      <c r="B100" s="37"/>
      <c r="C100" s="38"/>
      <c r="D100" s="203" t="s">
        <v>122</v>
      </c>
      <c r="E100" s="38"/>
      <c r="F100" s="204" t="s">
        <v>150</v>
      </c>
      <c r="G100" s="38"/>
      <c r="H100" s="38"/>
      <c r="I100" s="205"/>
      <c r="J100" s="38"/>
      <c r="K100" s="38"/>
      <c r="L100" s="42"/>
      <c r="M100" s="206"/>
      <c r="N100" s="207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122</v>
      </c>
      <c r="AU100" s="15" t="s">
        <v>84</v>
      </c>
    </row>
    <row r="101" s="2" customFormat="1" ht="24.15" customHeight="1">
      <c r="A101" s="36"/>
      <c r="B101" s="37"/>
      <c r="C101" s="190" t="s">
        <v>135</v>
      </c>
      <c r="D101" s="190" t="s">
        <v>116</v>
      </c>
      <c r="E101" s="191" t="s">
        <v>151</v>
      </c>
      <c r="F101" s="192" t="s">
        <v>152</v>
      </c>
      <c r="G101" s="193" t="s">
        <v>144</v>
      </c>
      <c r="H101" s="194">
        <v>0.32000000000000001</v>
      </c>
      <c r="I101" s="195"/>
      <c r="J101" s="196">
        <f>ROUND(I101*H101,2)</f>
        <v>0</v>
      </c>
      <c r="K101" s="192" t="s">
        <v>120</v>
      </c>
      <c r="L101" s="42"/>
      <c r="M101" s="197" t="s">
        <v>19</v>
      </c>
      <c r="N101" s="198" t="s">
        <v>47</v>
      </c>
      <c r="O101" s="82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1" t="s">
        <v>121</v>
      </c>
      <c r="AT101" s="201" t="s">
        <v>116</v>
      </c>
      <c r="AU101" s="201" t="s">
        <v>84</v>
      </c>
      <c r="AY101" s="15" t="s">
        <v>115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15" t="s">
        <v>84</v>
      </c>
      <c r="BK101" s="202">
        <f>ROUND(I101*H101,2)</f>
        <v>0</v>
      </c>
      <c r="BL101" s="15" t="s">
        <v>121</v>
      </c>
      <c r="BM101" s="201" t="s">
        <v>153</v>
      </c>
    </row>
    <row r="102" s="2" customFormat="1">
      <c r="A102" s="36"/>
      <c r="B102" s="37"/>
      <c r="C102" s="38"/>
      <c r="D102" s="203" t="s">
        <v>122</v>
      </c>
      <c r="E102" s="38"/>
      <c r="F102" s="204" t="s">
        <v>154</v>
      </c>
      <c r="G102" s="38"/>
      <c r="H102" s="38"/>
      <c r="I102" s="205"/>
      <c r="J102" s="38"/>
      <c r="K102" s="38"/>
      <c r="L102" s="42"/>
      <c r="M102" s="206"/>
      <c r="N102" s="207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122</v>
      </c>
      <c r="AU102" s="15" t="s">
        <v>84</v>
      </c>
    </row>
    <row r="103" s="2" customFormat="1" ht="16.5" customHeight="1">
      <c r="A103" s="36"/>
      <c r="B103" s="37"/>
      <c r="C103" s="190" t="s">
        <v>155</v>
      </c>
      <c r="D103" s="190" t="s">
        <v>116</v>
      </c>
      <c r="E103" s="191" t="s">
        <v>156</v>
      </c>
      <c r="F103" s="192" t="s">
        <v>157</v>
      </c>
      <c r="G103" s="193" t="s">
        <v>158</v>
      </c>
      <c r="H103" s="194">
        <v>8</v>
      </c>
      <c r="I103" s="195"/>
      <c r="J103" s="196">
        <f>ROUND(I103*H103,2)</f>
        <v>0</v>
      </c>
      <c r="K103" s="192" t="s">
        <v>120</v>
      </c>
      <c r="L103" s="42"/>
      <c r="M103" s="197" t="s">
        <v>19</v>
      </c>
      <c r="N103" s="198" t="s">
        <v>47</v>
      </c>
      <c r="O103" s="82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1" t="s">
        <v>121</v>
      </c>
      <c r="AT103" s="201" t="s">
        <v>116</v>
      </c>
      <c r="AU103" s="201" t="s">
        <v>84</v>
      </c>
      <c r="AY103" s="15" t="s">
        <v>115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15" t="s">
        <v>84</v>
      </c>
      <c r="BK103" s="202">
        <f>ROUND(I103*H103,2)</f>
        <v>0</v>
      </c>
      <c r="BL103" s="15" t="s">
        <v>121</v>
      </c>
      <c r="BM103" s="201" t="s">
        <v>159</v>
      </c>
    </row>
    <row r="104" s="2" customFormat="1">
      <c r="A104" s="36"/>
      <c r="B104" s="37"/>
      <c r="C104" s="38"/>
      <c r="D104" s="203" t="s">
        <v>122</v>
      </c>
      <c r="E104" s="38"/>
      <c r="F104" s="204" t="s">
        <v>160</v>
      </c>
      <c r="G104" s="38"/>
      <c r="H104" s="38"/>
      <c r="I104" s="205"/>
      <c r="J104" s="38"/>
      <c r="K104" s="38"/>
      <c r="L104" s="42"/>
      <c r="M104" s="206"/>
      <c r="N104" s="207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122</v>
      </c>
      <c r="AU104" s="15" t="s">
        <v>84</v>
      </c>
    </row>
    <row r="105" s="2" customFormat="1" ht="16.5" customHeight="1">
      <c r="A105" s="36"/>
      <c r="B105" s="37"/>
      <c r="C105" s="190" t="s">
        <v>140</v>
      </c>
      <c r="D105" s="190" t="s">
        <v>116</v>
      </c>
      <c r="E105" s="191" t="s">
        <v>161</v>
      </c>
      <c r="F105" s="192" t="s">
        <v>162</v>
      </c>
      <c r="G105" s="193" t="s">
        <v>158</v>
      </c>
      <c r="H105" s="194">
        <v>8</v>
      </c>
      <c r="I105" s="195"/>
      <c r="J105" s="196">
        <f>ROUND(I105*H105,2)</f>
        <v>0</v>
      </c>
      <c r="K105" s="192" t="s">
        <v>120</v>
      </c>
      <c r="L105" s="42"/>
      <c r="M105" s="197" t="s">
        <v>19</v>
      </c>
      <c r="N105" s="198" t="s">
        <v>47</v>
      </c>
      <c r="O105" s="82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1" t="s">
        <v>121</v>
      </c>
      <c r="AT105" s="201" t="s">
        <v>116</v>
      </c>
      <c r="AU105" s="201" t="s">
        <v>84</v>
      </c>
      <c r="AY105" s="15" t="s">
        <v>115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15" t="s">
        <v>84</v>
      </c>
      <c r="BK105" s="202">
        <f>ROUND(I105*H105,2)</f>
        <v>0</v>
      </c>
      <c r="BL105" s="15" t="s">
        <v>121</v>
      </c>
      <c r="BM105" s="201" t="s">
        <v>163</v>
      </c>
    </row>
    <row r="106" s="2" customFormat="1">
      <c r="A106" s="36"/>
      <c r="B106" s="37"/>
      <c r="C106" s="38"/>
      <c r="D106" s="203" t="s">
        <v>122</v>
      </c>
      <c r="E106" s="38"/>
      <c r="F106" s="204" t="s">
        <v>164</v>
      </c>
      <c r="G106" s="38"/>
      <c r="H106" s="38"/>
      <c r="I106" s="205"/>
      <c r="J106" s="38"/>
      <c r="K106" s="38"/>
      <c r="L106" s="42"/>
      <c r="M106" s="206"/>
      <c r="N106" s="207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122</v>
      </c>
      <c r="AU106" s="15" t="s">
        <v>84</v>
      </c>
    </row>
    <row r="107" s="2" customFormat="1" ht="16.5" customHeight="1">
      <c r="A107" s="36"/>
      <c r="B107" s="37"/>
      <c r="C107" s="190" t="s">
        <v>165</v>
      </c>
      <c r="D107" s="190" t="s">
        <v>116</v>
      </c>
      <c r="E107" s="191" t="s">
        <v>166</v>
      </c>
      <c r="F107" s="192" t="s">
        <v>167</v>
      </c>
      <c r="G107" s="193" t="s">
        <v>158</v>
      </c>
      <c r="H107" s="194">
        <v>4</v>
      </c>
      <c r="I107" s="195"/>
      <c r="J107" s="196">
        <f>ROUND(I107*H107,2)</f>
        <v>0</v>
      </c>
      <c r="K107" s="192" t="s">
        <v>120</v>
      </c>
      <c r="L107" s="42"/>
      <c r="M107" s="197" t="s">
        <v>19</v>
      </c>
      <c r="N107" s="198" t="s">
        <v>47</v>
      </c>
      <c r="O107" s="82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1" t="s">
        <v>121</v>
      </c>
      <c r="AT107" s="201" t="s">
        <v>116</v>
      </c>
      <c r="AU107" s="201" t="s">
        <v>84</v>
      </c>
      <c r="AY107" s="15" t="s">
        <v>115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15" t="s">
        <v>84</v>
      </c>
      <c r="BK107" s="202">
        <f>ROUND(I107*H107,2)</f>
        <v>0</v>
      </c>
      <c r="BL107" s="15" t="s">
        <v>121</v>
      </c>
      <c r="BM107" s="201" t="s">
        <v>168</v>
      </c>
    </row>
    <row r="108" s="2" customFormat="1">
      <c r="A108" s="36"/>
      <c r="B108" s="37"/>
      <c r="C108" s="38"/>
      <c r="D108" s="203" t="s">
        <v>122</v>
      </c>
      <c r="E108" s="38"/>
      <c r="F108" s="204" t="s">
        <v>169</v>
      </c>
      <c r="G108" s="38"/>
      <c r="H108" s="38"/>
      <c r="I108" s="205"/>
      <c r="J108" s="38"/>
      <c r="K108" s="38"/>
      <c r="L108" s="42"/>
      <c r="M108" s="206"/>
      <c r="N108" s="207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122</v>
      </c>
      <c r="AU108" s="15" t="s">
        <v>84</v>
      </c>
    </row>
    <row r="109" s="2" customFormat="1" ht="24.15" customHeight="1">
      <c r="A109" s="36"/>
      <c r="B109" s="37"/>
      <c r="C109" s="190" t="s">
        <v>8</v>
      </c>
      <c r="D109" s="190" t="s">
        <v>116</v>
      </c>
      <c r="E109" s="191" t="s">
        <v>170</v>
      </c>
      <c r="F109" s="192" t="s">
        <v>171</v>
      </c>
      <c r="G109" s="193" t="s">
        <v>158</v>
      </c>
      <c r="H109" s="194">
        <v>2</v>
      </c>
      <c r="I109" s="195"/>
      <c r="J109" s="196">
        <f>ROUND(I109*H109,2)</f>
        <v>0</v>
      </c>
      <c r="K109" s="192" t="s">
        <v>120</v>
      </c>
      <c r="L109" s="42"/>
      <c r="M109" s="197" t="s">
        <v>19</v>
      </c>
      <c r="N109" s="198" t="s">
        <v>47</v>
      </c>
      <c r="O109" s="82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1" t="s">
        <v>121</v>
      </c>
      <c r="AT109" s="201" t="s">
        <v>116</v>
      </c>
      <c r="AU109" s="201" t="s">
        <v>84</v>
      </c>
      <c r="AY109" s="15" t="s">
        <v>115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15" t="s">
        <v>84</v>
      </c>
      <c r="BK109" s="202">
        <f>ROUND(I109*H109,2)</f>
        <v>0</v>
      </c>
      <c r="BL109" s="15" t="s">
        <v>121</v>
      </c>
      <c r="BM109" s="201" t="s">
        <v>172</v>
      </c>
    </row>
    <row r="110" s="2" customFormat="1">
      <c r="A110" s="36"/>
      <c r="B110" s="37"/>
      <c r="C110" s="38"/>
      <c r="D110" s="203" t="s">
        <v>122</v>
      </c>
      <c r="E110" s="38"/>
      <c r="F110" s="204" t="s">
        <v>173</v>
      </c>
      <c r="G110" s="38"/>
      <c r="H110" s="38"/>
      <c r="I110" s="205"/>
      <c r="J110" s="38"/>
      <c r="K110" s="38"/>
      <c r="L110" s="42"/>
      <c r="M110" s="206"/>
      <c r="N110" s="207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122</v>
      </c>
      <c r="AU110" s="15" t="s">
        <v>84</v>
      </c>
    </row>
    <row r="111" s="2" customFormat="1" ht="16.5" customHeight="1">
      <c r="A111" s="36"/>
      <c r="B111" s="37"/>
      <c r="C111" s="208" t="s">
        <v>174</v>
      </c>
      <c r="D111" s="208" t="s">
        <v>175</v>
      </c>
      <c r="E111" s="209" t="s">
        <v>176</v>
      </c>
      <c r="F111" s="210" t="s">
        <v>177</v>
      </c>
      <c r="G111" s="211" t="s">
        <v>144</v>
      </c>
      <c r="H111" s="212">
        <v>0.252</v>
      </c>
      <c r="I111" s="213"/>
      <c r="J111" s="214">
        <f>ROUND(I111*H111,2)</f>
        <v>0</v>
      </c>
      <c r="K111" s="210" t="s">
        <v>120</v>
      </c>
      <c r="L111" s="215"/>
      <c r="M111" s="216" t="s">
        <v>19</v>
      </c>
      <c r="N111" s="217" t="s">
        <v>47</v>
      </c>
      <c r="O111" s="82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1" t="s">
        <v>135</v>
      </c>
      <c r="AT111" s="201" t="s">
        <v>175</v>
      </c>
      <c r="AU111" s="201" t="s">
        <v>84</v>
      </c>
      <c r="AY111" s="15" t="s">
        <v>115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15" t="s">
        <v>84</v>
      </c>
      <c r="BK111" s="202">
        <f>ROUND(I111*H111,2)</f>
        <v>0</v>
      </c>
      <c r="BL111" s="15" t="s">
        <v>121</v>
      </c>
      <c r="BM111" s="201" t="s">
        <v>178</v>
      </c>
    </row>
    <row r="112" s="2" customFormat="1" ht="16.5" customHeight="1">
      <c r="A112" s="36"/>
      <c r="B112" s="37"/>
      <c r="C112" s="208" t="s">
        <v>149</v>
      </c>
      <c r="D112" s="208" t="s">
        <v>175</v>
      </c>
      <c r="E112" s="209" t="s">
        <v>179</v>
      </c>
      <c r="F112" s="210" t="s">
        <v>180</v>
      </c>
      <c r="G112" s="211" t="s">
        <v>158</v>
      </c>
      <c r="H112" s="212">
        <v>2</v>
      </c>
      <c r="I112" s="213"/>
      <c r="J112" s="214">
        <f>ROUND(I112*H112,2)</f>
        <v>0</v>
      </c>
      <c r="K112" s="210" t="s">
        <v>19</v>
      </c>
      <c r="L112" s="215"/>
      <c r="M112" s="216" t="s">
        <v>19</v>
      </c>
      <c r="N112" s="217" t="s">
        <v>47</v>
      </c>
      <c r="O112" s="82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1" t="s">
        <v>135</v>
      </c>
      <c r="AT112" s="201" t="s">
        <v>175</v>
      </c>
      <c r="AU112" s="201" t="s">
        <v>84</v>
      </c>
      <c r="AY112" s="15" t="s">
        <v>115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15" t="s">
        <v>84</v>
      </c>
      <c r="BK112" s="202">
        <f>ROUND(I112*H112,2)</f>
        <v>0</v>
      </c>
      <c r="BL112" s="15" t="s">
        <v>121</v>
      </c>
      <c r="BM112" s="201" t="s">
        <v>181</v>
      </c>
    </row>
    <row r="113" s="2" customFormat="1" ht="21.75" customHeight="1">
      <c r="A113" s="36"/>
      <c r="B113" s="37"/>
      <c r="C113" s="190" t="s">
        <v>182</v>
      </c>
      <c r="D113" s="190" t="s">
        <v>116</v>
      </c>
      <c r="E113" s="191" t="s">
        <v>183</v>
      </c>
      <c r="F113" s="192" t="s">
        <v>184</v>
      </c>
      <c r="G113" s="193" t="s">
        <v>158</v>
      </c>
      <c r="H113" s="194">
        <v>2</v>
      </c>
      <c r="I113" s="195"/>
      <c r="J113" s="196">
        <f>ROUND(I113*H113,2)</f>
        <v>0</v>
      </c>
      <c r="K113" s="192" t="s">
        <v>120</v>
      </c>
      <c r="L113" s="42"/>
      <c r="M113" s="197" t="s">
        <v>19</v>
      </c>
      <c r="N113" s="198" t="s">
        <v>47</v>
      </c>
      <c r="O113" s="82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1" t="s">
        <v>121</v>
      </c>
      <c r="AT113" s="201" t="s">
        <v>116</v>
      </c>
      <c r="AU113" s="201" t="s">
        <v>84</v>
      </c>
      <c r="AY113" s="15" t="s">
        <v>115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15" t="s">
        <v>84</v>
      </c>
      <c r="BK113" s="202">
        <f>ROUND(I113*H113,2)</f>
        <v>0</v>
      </c>
      <c r="BL113" s="15" t="s">
        <v>121</v>
      </c>
      <c r="BM113" s="201" t="s">
        <v>185</v>
      </c>
    </row>
    <row r="114" s="2" customFormat="1">
      <c r="A114" s="36"/>
      <c r="B114" s="37"/>
      <c r="C114" s="38"/>
      <c r="D114" s="203" t="s">
        <v>122</v>
      </c>
      <c r="E114" s="38"/>
      <c r="F114" s="204" t="s">
        <v>186</v>
      </c>
      <c r="G114" s="38"/>
      <c r="H114" s="38"/>
      <c r="I114" s="205"/>
      <c r="J114" s="38"/>
      <c r="K114" s="38"/>
      <c r="L114" s="42"/>
      <c r="M114" s="206"/>
      <c r="N114" s="207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122</v>
      </c>
      <c r="AU114" s="15" t="s">
        <v>84</v>
      </c>
    </row>
    <row r="115" s="2" customFormat="1" ht="24.15" customHeight="1">
      <c r="A115" s="36"/>
      <c r="B115" s="37"/>
      <c r="C115" s="190" t="s">
        <v>153</v>
      </c>
      <c r="D115" s="190" t="s">
        <v>116</v>
      </c>
      <c r="E115" s="191" t="s">
        <v>187</v>
      </c>
      <c r="F115" s="192" t="s">
        <v>188</v>
      </c>
      <c r="G115" s="193" t="s">
        <v>119</v>
      </c>
      <c r="H115" s="194">
        <v>4</v>
      </c>
      <c r="I115" s="195"/>
      <c r="J115" s="196">
        <f>ROUND(I115*H115,2)</f>
        <v>0</v>
      </c>
      <c r="K115" s="192" t="s">
        <v>120</v>
      </c>
      <c r="L115" s="42"/>
      <c r="M115" s="197" t="s">
        <v>19</v>
      </c>
      <c r="N115" s="198" t="s">
        <v>47</v>
      </c>
      <c r="O115" s="82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1" t="s">
        <v>121</v>
      </c>
      <c r="AT115" s="201" t="s">
        <v>116</v>
      </c>
      <c r="AU115" s="201" t="s">
        <v>84</v>
      </c>
      <c r="AY115" s="15" t="s">
        <v>115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15" t="s">
        <v>84</v>
      </c>
      <c r="BK115" s="202">
        <f>ROUND(I115*H115,2)</f>
        <v>0</v>
      </c>
      <c r="BL115" s="15" t="s">
        <v>121</v>
      </c>
      <c r="BM115" s="201" t="s">
        <v>189</v>
      </c>
    </row>
    <row r="116" s="2" customFormat="1">
      <c r="A116" s="36"/>
      <c r="B116" s="37"/>
      <c r="C116" s="38"/>
      <c r="D116" s="203" t="s">
        <v>122</v>
      </c>
      <c r="E116" s="38"/>
      <c r="F116" s="204" t="s">
        <v>190</v>
      </c>
      <c r="G116" s="38"/>
      <c r="H116" s="38"/>
      <c r="I116" s="205"/>
      <c r="J116" s="38"/>
      <c r="K116" s="38"/>
      <c r="L116" s="42"/>
      <c r="M116" s="206"/>
      <c r="N116" s="207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122</v>
      </c>
      <c r="AU116" s="15" t="s">
        <v>84</v>
      </c>
    </row>
    <row r="117" s="2" customFormat="1" ht="24.15" customHeight="1">
      <c r="A117" s="36"/>
      <c r="B117" s="37"/>
      <c r="C117" s="190" t="s">
        <v>191</v>
      </c>
      <c r="D117" s="190" t="s">
        <v>116</v>
      </c>
      <c r="E117" s="191" t="s">
        <v>192</v>
      </c>
      <c r="F117" s="192" t="s">
        <v>193</v>
      </c>
      <c r="G117" s="193" t="s">
        <v>119</v>
      </c>
      <c r="H117" s="194">
        <v>4</v>
      </c>
      <c r="I117" s="195"/>
      <c r="J117" s="196">
        <f>ROUND(I117*H117,2)</f>
        <v>0</v>
      </c>
      <c r="K117" s="192" t="s">
        <v>120</v>
      </c>
      <c r="L117" s="42"/>
      <c r="M117" s="197" t="s">
        <v>19</v>
      </c>
      <c r="N117" s="198" t="s">
        <v>47</v>
      </c>
      <c r="O117" s="82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1" t="s">
        <v>121</v>
      </c>
      <c r="AT117" s="201" t="s">
        <v>116</v>
      </c>
      <c r="AU117" s="201" t="s">
        <v>84</v>
      </c>
      <c r="AY117" s="15" t="s">
        <v>115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15" t="s">
        <v>84</v>
      </c>
      <c r="BK117" s="202">
        <f>ROUND(I117*H117,2)</f>
        <v>0</v>
      </c>
      <c r="BL117" s="15" t="s">
        <v>121</v>
      </c>
      <c r="BM117" s="201" t="s">
        <v>194</v>
      </c>
    </row>
    <row r="118" s="2" customFormat="1">
      <c r="A118" s="36"/>
      <c r="B118" s="37"/>
      <c r="C118" s="38"/>
      <c r="D118" s="203" t="s">
        <v>122</v>
      </c>
      <c r="E118" s="38"/>
      <c r="F118" s="204" t="s">
        <v>195</v>
      </c>
      <c r="G118" s="38"/>
      <c r="H118" s="38"/>
      <c r="I118" s="205"/>
      <c r="J118" s="38"/>
      <c r="K118" s="38"/>
      <c r="L118" s="42"/>
      <c r="M118" s="206"/>
      <c r="N118" s="207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122</v>
      </c>
      <c r="AU118" s="15" t="s">
        <v>84</v>
      </c>
    </row>
    <row r="119" s="2" customFormat="1" ht="16.5" customHeight="1">
      <c r="A119" s="36"/>
      <c r="B119" s="37"/>
      <c r="C119" s="208" t="s">
        <v>159</v>
      </c>
      <c r="D119" s="208" t="s">
        <v>175</v>
      </c>
      <c r="E119" s="209" t="s">
        <v>196</v>
      </c>
      <c r="F119" s="210" t="s">
        <v>197</v>
      </c>
      <c r="G119" s="211" t="s">
        <v>198</v>
      </c>
      <c r="H119" s="212">
        <v>0.20000000000000001</v>
      </c>
      <c r="I119" s="213"/>
      <c r="J119" s="214">
        <f>ROUND(I119*H119,2)</f>
        <v>0</v>
      </c>
      <c r="K119" s="210" t="s">
        <v>120</v>
      </c>
      <c r="L119" s="215"/>
      <c r="M119" s="216" t="s">
        <v>19</v>
      </c>
      <c r="N119" s="217" t="s">
        <v>47</v>
      </c>
      <c r="O119" s="82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1" t="s">
        <v>135</v>
      </c>
      <c r="AT119" s="201" t="s">
        <v>175</v>
      </c>
      <c r="AU119" s="201" t="s">
        <v>84</v>
      </c>
      <c r="AY119" s="15" t="s">
        <v>115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5" t="s">
        <v>84</v>
      </c>
      <c r="BK119" s="202">
        <f>ROUND(I119*H119,2)</f>
        <v>0</v>
      </c>
      <c r="BL119" s="15" t="s">
        <v>121</v>
      </c>
      <c r="BM119" s="201" t="s">
        <v>199</v>
      </c>
    </row>
    <row r="120" s="2" customFormat="1" ht="16.5" customHeight="1">
      <c r="A120" s="36"/>
      <c r="B120" s="37"/>
      <c r="C120" s="190" t="s">
        <v>200</v>
      </c>
      <c r="D120" s="190" t="s">
        <v>116</v>
      </c>
      <c r="E120" s="191" t="s">
        <v>201</v>
      </c>
      <c r="F120" s="192" t="s">
        <v>202</v>
      </c>
      <c r="G120" s="193" t="s">
        <v>130</v>
      </c>
      <c r="H120" s="194">
        <v>0.40000000000000002</v>
      </c>
      <c r="I120" s="195"/>
      <c r="J120" s="196">
        <f>ROUND(I120*H120,2)</f>
        <v>0</v>
      </c>
      <c r="K120" s="192" t="s">
        <v>19</v>
      </c>
      <c r="L120" s="42"/>
      <c r="M120" s="197" t="s">
        <v>19</v>
      </c>
      <c r="N120" s="198" t="s">
        <v>47</v>
      </c>
      <c r="O120" s="82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1" t="s">
        <v>121</v>
      </c>
      <c r="AT120" s="201" t="s">
        <v>116</v>
      </c>
      <c r="AU120" s="201" t="s">
        <v>84</v>
      </c>
      <c r="AY120" s="15" t="s">
        <v>115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15" t="s">
        <v>84</v>
      </c>
      <c r="BK120" s="202">
        <f>ROUND(I120*H120,2)</f>
        <v>0</v>
      </c>
      <c r="BL120" s="15" t="s">
        <v>121</v>
      </c>
      <c r="BM120" s="201" t="s">
        <v>203</v>
      </c>
    </row>
    <row r="121" s="2" customFormat="1" ht="16.5" customHeight="1">
      <c r="A121" s="36"/>
      <c r="B121" s="37"/>
      <c r="C121" s="208" t="s">
        <v>163</v>
      </c>
      <c r="D121" s="208" t="s">
        <v>175</v>
      </c>
      <c r="E121" s="209" t="s">
        <v>204</v>
      </c>
      <c r="F121" s="210" t="s">
        <v>205</v>
      </c>
      <c r="G121" s="211" t="s">
        <v>130</v>
      </c>
      <c r="H121" s="212">
        <v>0.40000000000000002</v>
      </c>
      <c r="I121" s="213"/>
      <c r="J121" s="214">
        <f>ROUND(I121*H121,2)</f>
        <v>0</v>
      </c>
      <c r="K121" s="210" t="s">
        <v>120</v>
      </c>
      <c r="L121" s="215"/>
      <c r="M121" s="216" t="s">
        <v>19</v>
      </c>
      <c r="N121" s="217" t="s">
        <v>47</v>
      </c>
      <c r="O121" s="82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1" t="s">
        <v>135</v>
      </c>
      <c r="AT121" s="201" t="s">
        <v>175</v>
      </c>
      <c r="AU121" s="201" t="s">
        <v>84</v>
      </c>
      <c r="AY121" s="15" t="s">
        <v>115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5" t="s">
        <v>84</v>
      </c>
      <c r="BK121" s="202">
        <f>ROUND(I121*H121,2)</f>
        <v>0</v>
      </c>
      <c r="BL121" s="15" t="s">
        <v>121</v>
      </c>
      <c r="BM121" s="201" t="s">
        <v>206</v>
      </c>
    </row>
    <row r="122" s="2" customFormat="1" ht="16.5" customHeight="1">
      <c r="A122" s="36"/>
      <c r="B122" s="37"/>
      <c r="C122" s="190" t="s">
        <v>7</v>
      </c>
      <c r="D122" s="190" t="s">
        <v>116</v>
      </c>
      <c r="E122" s="191" t="s">
        <v>207</v>
      </c>
      <c r="F122" s="192" t="s">
        <v>208</v>
      </c>
      <c r="G122" s="193" t="s">
        <v>209</v>
      </c>
      <c r="H122" s="194">
        <v>1</v>
      </c>
      <c r="I122" s="195"/>
      <c r="J122" s="196">
        <f>ROUND(I122*H122,2)</f>
        <v>0</v>
      </c>
      <c r="K122" s="192" t="s">
        <v>120</v>
      </c>
      <c r="L122" s="42"/>
      <c r="M122" s="197" t="s">
        <v>19</v>
      </c>
      <c r="N122" s="198" t="s">
        <v>47</v>
      </c>
      <c r="O122" s="82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1" t="s">
        <v>121</v>
      </c>
      <c r="AT122" s="201" t="s">
        <v>116</v>
      </c>
      <c r="AU122" s="201" t="s">
        <v>84</v>
      </c>
      <c r="AY122" s="15" t="s">
        <v>115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5" t="s">
        <v>84</v>
      </c>
      <c r="BK122" s="202">
        <f>ROUND(I122*H122,2)</f>
        <v>0</v>
      </c>
      <c r="BL122" s="15" t="s">
        <v>121</v>
      </c>
      <c r="BM122" s="201" t="s">
        <v>210</v>
      </c>
    </row>
    <row r="123" s="2" customFormat="1">
      <c r="A123" s="36"/>
      <c r="B123" s="37"/>
      <c r="C123" s="38"/>
      <c r="D123" s="203" t="s">
        <v>122</v>
      </c>
      <c r="E123" s="38"/>
      <c r="F123" s="204" t="s">
        <v>211</v>
      </c>
      <c r="G123" s="38"/>
      <c r="H123" s="38"/>
      <c r="I123" s="205"/>
      <c r="J123" s="38"/>
      <c r="K123" s="38"/>
      <c r="L123" s="42"/>
      <c r="M123" s="206"/>
      <c r="N123" s="207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122</v>
      </c>
      <c r="AU123" s="15" t="s">
        <v>84</v>
      </c>
    </row>
    <row r="124" s="2" customFormat="1" ht="16.5" customHeight="1">
      <c r="A124" s="36"/>
      <c r="B124" s="37"/>
      <c r="C124" s="208" t="s">
        <v>168</v>
      </c>
      <c r="D124" s="208" t="s">
        <v>175</v>
      </c>
      <c r="E124" s="209" t="s">
        <v>212</v>
      </c>
      <c r="F124" s="210" t="s">
        <v>213</v>
      </c>
      <c r="G124" s="211" t="s">
        <v>209</v>
      </c>
      <c r="H124" s="212">
        <v>1</v>
      </c>
      <c r="I124" s="213"/>
      <c r="J124" s="214">
        <f>ROUND(I124*H124,2)</f>
        <v>0</v>
      </c>
      <c r="K124" s="210" t="s">
        <v>120</v>
      </c>
      <c r="L124" s="215"/>
      <c r="M124" s="216" t="s">
        <v>19</v>
      </c>
      <c r="N124" s="217" t="s">
        <v>47</v>
      </c>
      <c r="O124" s="82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1" t="s">
        <v>135</v>
      </c>
      <c r="AT124" s="201" t="s">
        <v>175</v>
      </c>
      <c r="AU124" s="201" t="s">
        <v>84</v>
      </c>
      <c r="AY124" s="15" t="s">
        <v>115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5" t="s">
        <v>84</v>
      </c>
      <c r="BK124" s="202">
        <f>ROUND(I124*H124,2)</f>
        <v>0</v>
      </c>
      <c r="BL124" s="15" t="s">
        <v>121</v>
      </c>
      <c r="BM124" s="201" t="s">
        <v>214</v>
      </c>
    </row>
    <row r="125" s="2" customFormat="1" ht="16.5" customHeight="1">
      <c r="A125" s="36"/>
      <c r="B125" s="37"/>
      <c r="C125" s="190" t="s">
        <v>215</v>
      </c>
      <c r="D125" s="190" t="s">
        <v>116</v>
      </c>
      <c r="E125" s="191" t="s">
        <v>216</v>
      </c>
      <c r="F125" s="192" t="s">
        <v>217</v>
      </c>
      <c r="G125" s="193" t="s">
        <v>218</v>
      </c>
      <c r="H125" s="194">
        <v>0.40000000000000002</v>
      </c>
      <c r="I125" s="195"/>
      <c r="J125" s="196">
        <f>ROUND(I125*H125,2)</f>
        <v>0</v>
      </c>
      <c r="K125" s="192" t="s">
        <v>120</v>
      </c>
      <c r="L125" s="42"/>
      <c r="M125" s="197" t="s">
        <v>19</v>
      </c>
      <c r="N125" s="198" t="s">
        <v>47</v>
      </c>
      <c r="O125" s="82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1" t="s">
        <v>121</v>
      </c>
      <c r="AT125" s="201" t="s">
        <v>116</v>
      </c>
      <c r="AU125" s="201" t="s">
        <v>84</v>
      </c>
      <c r="AY125" s="15" t="s">
        <v>115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5" t="s">
        <v>84</v>
      </c>
      <c r="BK125" s="202">
        <f>ROUND(I125*H125,2)</f>
        <v>0</v>
      </c>
      <c r="BL125" s="15" t="s">
        <v>121</v>
      </c>
      <c r="BM125" s="201" t="s">
        <v>219</v>
      </c>
    </row>
    <row r="126" s="2" customFormat="1">
      <c r="A126" s="36"/>
      <c r="B126" s="37"/>
      <c r="C126" s="38"/>
      <c r="D126" s="203" t="s">
        <v>122</v>
      </c>
      <c r="E126" s="38"/>
      <c r="F126" s="204" t="s">
        <v>220</v>
      </c>
      <c r="G126" s="38"/>
      <c r="H126" s="38"/>
      <c r="I126" s="205"/>
      <c r="J126" s="38"/>
      <c r="K126" s="38"/>
      <c r="L126" s="42"/>
      <c r="M126" s="206"/>
      <c r="N126" s="207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122</v>
      </c>
      <c r="AU126" s="15" t="s">
        <v>84</v>
      </c>
    </row>
    <row r="127" s="2" customFormat="1" ht="16.5" customHeight="1">
      <c r="A127" s="36"/>
      <c r="B127" s="37"/>
      <c r="C127" s="190" t="s">
        <v>172</v>
      </c>
      <c r="D127" s="190" t="s">
        <v>116</v>
      </c>
      <c r="E127" s="191" t="s">
        <v>221</v>
      </c>
      <c r="F127" s="192" t="s">
        <v>222</v>
      </c>
      <c r="G127" s="193" t="s">
        <v>209</v>
      </c>
      <c r="H127" s="194">
        <v>2</v>
      </c>
      <c r="I127" s="195"/>
      <c r="J127" s="196">
        <f>ROUND(I127*H127,2)</f>
        <v>0</v>
      </c>
      <c r="K127" s="192" t="s">
        <v>120</v>
      </c>
      <c r="L127" s="42"/>
      <c r="M127" s="197" t="s">
        <v>19</v>
      </c>
      <c r="N127" s="198" t="s">
        <v>47</v>
      </c>
      <c r="O127" s="82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1" t="s">
        <v>121</v>
      </c>
      <c r="AT127" s="201" t="s">
        <v>116</v>
      </c>
      <c r="AU127" s="201" t="s">
        <v>84</v>
      </c>
      <c r="AY127" s="15" t="s">
        <v>115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5" t="s">
        <v>84</v>
      </c>
      <c r="BK127" s="202">
        <f>ROUND(I127*H127,2)</f>
        <v>0</v>
      </c>
      <c r="BL127" s="15" t="s">
        <v>121</v>
      </c>
      <c r="BM127" s="201" t="s">
        <v>223</v>
      </c>
    </row>
    <row r="128" s="2" customFormat="1">
      <c r="A128" s="36"/>
      <c r="B128" s="37"/>
      <c r="C128" s="38"/>
      <c r="D128" s="203" t="s">
        <v>122</v>
      </c>
      <c r="E128" s="38"/>
      <c r="F128" s="204" t="s">
        <v>224</v>
      </c>
      <c r="G128" s="38"/>
      <c r="H128" s="38"/>
      <c r="I128" s="205"/>
      <c r="J128" s="38"/>
      <c r="K128" s="38"/>
      <c r="L128" s="42"/>
      <c r="M128" s="206"/>
      <c r="N128" s="207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122</v>
      </c>
      <c r="AU128" s="15" t="s">
        <v>84</v>
      </c>
    </row>
    <row r="129" s="2" customFormat="1" ht="16.5" customHeight="1">
      <c r="A129" s="36"/>
      <c r="B129" s="37"/>
      <c r="C129" s="190" t="s">
        <v>225</v>
      </c>
      <c r="D129" s="190" t="s">
        <v>116</v>
      </c>
      <c r="E129" s="191" t="s">
        <v>226</v>
      </c>
      <c r="F129" s="192" t="s">
        <v>227</v>
      </c>
      <c r="G129" s="193" t="s">
        <v>209</v>
      </c>
      <c r="H129" s="194">
        <v>1</v>
      </c>
      <c r="I129" s="195"/>
      <c r="J129" s="196">
        <f>ROUND(I129*H129,2)</f>
        <v>0</v>
      </c>
      <c r="K129" s="192" t="s">
        <v>19</v>
      </c>
      <c r="L129" s="42"/>
      <c r="M129" s="197" t="s">
        <v>19</v>
      </c>
      <c r="N129" s="198" t="s">
        <v>47</v>
      </c>
      <c r="O129" s="82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1" t="s">
        <v>121</v>
      </c>
      <c r="AT129" s="201" t="s">
        <v>116</v>
      </c>
      <c r="AU129" s="201" t="s">
        <v>84</v>
      </c>
      <c r="AY129" s="15" t="s">
        <v>115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5" t="s">
        <v>84</v>
      </c>
      <c r="BK129" s="202">
        <f>ROUND(I129*H129,2)</f>
        <v>0</v>
      </c>
      <c r="BL129" s="15" t="s">
        <v>121</v>
      </c>
      <c r="BM129" s="201" t="s">
        <v>228</v>
      </c>
    </row>
    <row r="130" s="2" customFormat="1" ht="16.5" customHeight="1">
      <c r="A130" s="36"/>
      <c r="B130" s="37"/>
      <c r="C130" s="190" t="s">
        <v>178</v>
      </c>
      <c r="D130" s="190" t="s">
        <v>116</v>
      </c>
      <c r="E130" s="191" t="s">
        <v>229</v>
      </c>
      <c r="F130" s="192" t="s">
        <v>230</v>
      </c>
      <c r="G130" s="193" t="s">
        <v>209</v>
      </c>
      <c r="H130" s="194">
        <v>1</v>
      </c>
      <c r="I130" s="195"/>
      <c r="J130" s="196">
        <f>ROUND(I130*H130,2)</f>
        <v>0</v>
      </c>
      <c r="K130" s="192" t="s">
        <v>19</v>
      </c>
      <c r="L130" s="42"/>
      <c r="M130" s="197" t="s">
        <v>19</v>
      </c>
      <c r="N130" s="198" t="s">
        <v>47</v>
      </c>
      <c r="O130" s="82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1" t="s">
        <v>121</v>
      </c>
      <c r="AT130" s="201" t="s">
        <v>116</v>
      </c>
      <c r="AU130" s="201" t="s">
        <v>84</v>
      </c>
      <c r="AY130" s="15" t="s">
        <v>115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5" t="s">
        <v>84</v>
      </c>
      <c r="BK130" s="202">
        <f>ROUND(I130*H130,2)</f>
        <v>0</v>
      </c>
      <c r="BL130" s="15" t="s">
        <v>121</v>
      </c>
      <c r="BM130" s="201" t="s">
        <v>231</v>
      </c>
    </row>
    <row r="131" s="11" customFormat="1" ht="25.92" customHeight="1">
      <c r="A131" s="11"/>
      <c r="B131" s="176"/>
      <c r="C131" s="177"/>
      <c r="D131" s="178" t="s">
        <v>75</v>
      </c>
      <c r="E131" s="179" t="s">
        <v>232</v>
      </c>
      <c r="F131" s="179" t="s">
        <v>233</v>
      </c>
      <c r="G131" s="177"/>
      <c r="H131" s="177"/>
      <c r="I131" s="180"/>
      <c r="J131" s="181">
        <f>BK131</f>
        <v>0</v>
      </c>
      <c r="K131" s="177"/>
      <c r="L131" s="182"/>
      <c r="M131" s="183"/>
      <c r="N131" s="184"/>
      <c r="O131" s="184"/>
      <c r="P131" s="185">
        <f>SUM(P132:P183)</f>
        <v>0</v>
      </c>
      <c r="Q131" s="184"/>
      <c r="R131" s="185">
        <f>SUM(R132:R183)</f>
        <v>0</v>
      </c>
      <c r="S131" s="184"/>
      <c r="T131" s="186">
        <f>SUM(T132:T183)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187" t="s">
        <v>84</v>
      </c>
      <c r="AT131" s="188" t="s">
        <v>75</v>
      </c>
      <c r="AU131" s="188" t="s">
        <v>76</v>
      </c>
      <c r="AY131" s="187" t="s">
        <v>115</v>
      </c>
      <c r="BK131" s="189">
        <f>SUM(BK132:BK183)</f>
        <v>0</v>
      </c>
    </row>
    <row r="132" s="2" customFormat="1" ht="16.5" customHeight="1">
      <c r="A132" s="36"/>
      <c r="B132" s="37"/>
      <c r="C132" s="190" t="s">
        <v>234</v>
      </c>
      <c r="D132" s="190" t="s">
        <v>116</v>
      </c>
      <c r="E132" s="191" t="s">
        <v>235</v>
      </c>
      <c r="F132" s="192" t="s">
        <v>236</v>
      </c>
      <c r="G132" s="193" t="s">
        <v>209</v>
      </c>
      <c r="H132" s="194">
        <v>3</v>
      </c>
      <c r="I132" s="195"/>
      <c r="J132" s="196">
        <f>ROUND(I132*H132,2)</f>
        <v>0</v>
      </c>
      <c r="K132" s="192" t="s">
        <v>120</v>
      </c>
      <c r="L132" s="42"/>
      <c r="M132" s="197" t="s">
        <v>19</v>
      </c>
      <c r="N132" s="198" t="s">
        <v>47</v>
      </c>
      <c r="O132" s="82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1" t="s">
        <v>121</v>
      </c>
      <c r="AT132" s="201" t="s">
        <v>116</v>
      </c>
      <c r="AU132" s="201" t="s">
        <v>84</v>
      </c>
      <c r="AY132" s="15" t="s">
        <v>115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5" t="s">
        <v>84</v>
      </c>
      <c r="BK132" s="202">
        <f>ROUND(I132*H132,2)</f>
        <v>0</v>
      </c>
      <c r="BL132" s="15" t="s">
        <v>121</v>
      </c>
      <c r="BM132" s="201" t="s">
        <v>237</v>
      </c>
    </row>
    <row r="133" s="2" customFormat="1">
      <c r="A133" s="36"/>
      <c r="B133" s="37"/>
      <c r="C133" s="38"/>
      <c r="D133" s="203" t="s">
        <v>122</v>
      </c>
      <c r="E133" s="38"/>
      <c r="F133" s="204" t="s">
        <v>238</v>
      </c>
      <c r="G133" s="38"/>
      <c r="H133" s="38"/>
      <c r="I133" s="205"/>
      <c r="J133" s="38"/>
      <c r="K133" s="38"/>
      <c r="L133" s="42"/>
      <c r="M133" s="206"/>
      <c r="N133" s="207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122</v>
      </c>
      <c r="AU133" s="15" t="s">
        <v>84</v>
      </c>
    </row>
    <row r="134" s="2" customFormat="1" ht="16.5" customHeight="1">
      <c r="A134" s="36"/>
      <c r="B134" s="37"/>
      <c r="C134" s="190" t="s">
        <v>181</v>
      </c>
      <c r="D134" s="190" t="s">
        <v>116</v>
      </c>
      <c r="E134" s="191" t="s">
        <v>239</v>
      </c>
      <c r="F134" s="192" t="s">
        <v>240</v>
      </c>
      <c r="G134" s="193" t="s">
        <v>158</v>
      </c>
      <c r="H134" s="194">
        <v>815</v>
      </c>
      <c r="I134" s="195"/>
      <c r="J134" s="196">
        <f>ROUND(I134*H134,2)</f>
        <v>0</v>
      </c>
      <c r="K134" s="192" t="s">
        <v>19</v>
      </c>
      <c r="L134" s="42"/>
      <c r="M134" s="197" t="s">
        <v>19</v>
      </c>
      <c r="N134" s="198" t="s">
        <v>47</v>
      </c>
      <c r="O134" s="82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1" t="s">
        <v>121</v>
      </c>
      <c r="AT134" s="201" t="s">
        <v>116</v>
      </c>
      <c r="AU134" s="201" t="s">
        <v>84</v>
      </c>
      <c r="AY134" s="15" t="s">
        <v>115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5" t="s">
        <v>84</v>
      </c>
      <c r="BK134" s="202">
        <f>ROUND(I134*H134,2)</f>
        <v>0</v>
      </c>
      <c r="BL134" s="15" t="s">
        <v>121</v>
      </c>
      <c r="BM134" s="201" t="s">
        <v>241</v>
      </c>
    </row>
    <row r="135" s="2" customFormat="1" ht="16.5" customHeight="1">
      <c r="A135" s="36"/>
      <c r="B135" s="37"/>
      <c r="C135" s="208" t="s">
        <v>242</v>
      </c>
      <c r="D135" s="208" t="s">
        <v>175</v>
      </c>
      <c r="E135" s="209" t="s">
        <v>243</v>
      </c>
      <c r="F135" s="210" t="s">
        <v>244</v>
      </c>
      <c r="G135" s="211" t="s">
        <v>158</v>
      </c>
      <c r="H135" s="212">
        <v>815</v>
      </c>
      <c r="I135" s="213"/>
      <c r="J135" s="214">
        <f>ROUND(I135*H135,2)</f>
        <v>0</v>
      </c>
      <c r="K135" s="210" t="s">
        <v>19</v>
      </c>
      <c r="L135" s="215"/>
      <c r="M135" s="216" t="s">
        <v>19</v>
      </c>
      <c r="N135" s="217" t="s">
        <v>47</v>
      </c>
      <c r="O135" s="82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1" t="s">
        <v>135</v>
      </c>
      <c r="AT135" s="201" t="s">
        <v>175</v>
      </c>
      <c r="AU135" s="201" t="s">
        <v>84</v>
      </c>
      <c r="AY135" s="15" t="s">
        <v>115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5" t="s">
        <v>84</v>
      </c>
      <c r="BK135" s="202">
        <f>ROUND(I135*H135,2)</f>
        <v>0</v>
      </c>
      <c r="BL135" s="15" t="s">
        <v>121</v>
      </c>
      <c r="BM135" s="201" t="s">
        <v>245</v>
      </c>
    </row>
    <row r="136" s="2" customFormat="1" ht="16.5" customHeight="1">
      <c r="A136" s="36"/>
      <c r="B136" s="37"/>
      <c r="C136" s="190" t="s">
        <v>185</v>
      </c>
      <c r="D136" s="190" t="s">
        <v>116</v>
      </c>
      <c r="E136" s="191" t="s">
        <v>246</v>
      </c>
      <c r="F136" s="192" t="s">
        <v>247</v>
      </c>
      <c r="G136" s="193" t="s">
        <v>158</v>
      </c>
      <c r="H136" s="194">
        <v>815</v>
      </c>
      <c r="I136" s="195"/>
      <c r="J136" s="196">
        <f>ROUND(I136*H136,2)</f>
        <v>0</v>
      </c>
      <c r="K136" s="192" t="s">
        <v>19</v>
      </c>
      <c r="L136" s="42"/>
      <c r="M136" s="197" t="s">
        <v>19</v>
      </c>
      <c r="N136" s="198" t="s">
        <v>47</v>
      </c>
      <c r="O136" s="82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1" t="s">
        <v>121</v>
      </c>
      <c r="AT136" s="201" t="s">
        <v>116</v>
      </c>
      <c r="AU136" s="201" t="s">
        <v>84</v>
      </c>
      <c r="AY136" s="15" t="s">
        <v>115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5" t="s">
        <v>84</v>
      </c>
      <c r="BK136" s="202">
        <f>ROUND(I136*H136,2)</f>
        <v>0</v>
      </c>
      <c r="BL136" s="15" t="s">
        <v>121</v>
      </c>
      <c r="BM136" s="201" t="s">
        <v>248</v>
      </c>
    </row>
    <row r="137" s="2" customFormat="1" ht="16.5" customHeight="1">
      <c r="A137" s="36"/>
      <c r="B137" s="37"/>
      <c r="C137" s="190" t="s">
        <v>249</v>
      </c>
      <c r="D137" s="190" t="s">
        <v>116</v>
      </c>
      <c r="E137" s="191" t="s">
        <v>250</v>
      </c>
      <c r="F137" s="192" t="s">
        <v>251</v>
      </c>
      <c r="G137" s="193" t="s">
        <v>158</v>
      </c>
      <c r="H137" s="194">
        <v>815</v>
      </c>
      <c r="I137" s="195"/>
      <c r="J137" s="196">
        <f>ROUND(I137*H137,2)</f>
        <v>0</v>
      </c>
      <c r="K137" s="192" t="s">
        <v>120</v>
      </c>
      <c r="L137" s="42"/>
      <c r="M137" s="197" t="s">
        <v>19</v>
      </c>
      <c r="N137" s="198" t="s">
        <v>47</v>
      </c>
      <c r="O137" s="82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1" t="s">
        <v>121</v>
      </c>
      <c r="AT137" s="201" t="s">
        <v>116</v>
      </c>
      <c r="AU137" s="201" t="s">
        <v>84</v>
      </c>
      <c r="AY137" s="15" t="s">
        <v>115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5" t="s">
        <v>84</v>
      </c>
      <c r="BK137" s="202">
        <f>ROUND(I137*H137,2)</f>
        <v>0</v>
      </c>
      <c r="BL137" s="15" t="s">
        <v>121</v>
      </c>
      <c r="BM137" s="201" t="s">
        <v>252</v>
      </c>
    </row>
    <row r="138" s="2" customFormat="1">
      <c r="A138" s="36"/>
      <c r="B138" s="37"/>
      <c r="C138" s="38"/>
      <c r="D138" s="203" t="s">
        <v>122</v>
      </c>
      <c r="E138" s="38"/>
      <c r="F138" s="204" t="s">
        <v>253</v>
      </c>
      <c r="G138" s="38"/>
      <c r="H138" s="38"/>
      <c r="I138" s="205"/>
      <c r="J138" s="38"/>
      <c r="K138" s="38"/>
      <c r="L138" s="42"/>
      <c r="M138" s="206"/>
      <c r="N138" s="207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122</v>
      </c>
      <c r="AU138" s="15" t="s">
        <v>84</v>
      </c>
    </row>
    <row r="139" s="2" customFormat="1" ht="16.5" customHeight="1">
      <c r="A139" s="36"/>
      <c r="B139" s="37"/>
      <c r="C139" s="208" t="s">
        <v>189</v>
      </c>
      <c r="D139" s="208" t="s">
        <v>175</v>
      </c>
      <c r="E139" s="209" t="s">
        <v>254</v>
      </c>
      <c r="F139" s="210" t="s">
        <v>255</v>
      </c>
      <c r="G139" s="211" t="s">
        <v>158</v>
      </c>
      <c r="H139" s="212">
        <v>2445</v>
      </c>
      <c r="I139" s="213"/>
      <c r="J139" s="214">
        <f>ROUND(I139*H139,2)</f>
        <v>0</v>
      </c>
      <c r="K139" s="210" t="s">
        <v>19</v>
      </c>
      <c r="L139" s="215"/>
      <c r="M139" s="216" t="s">
        <v>19</v>
      </c>
      <c r="N139" s="217" t="s">
        <v>47</v>
      </c>
      <c r="O139" s="82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1" t="s">
        <v>135</v>
      </c>
      <c r="AT139" s="201" t="s">
        <v>175</v>
      </c>
      <c r="AU139" s="201" t="s">
        <v>84</v>
      </c>
      <c r="AY139" s="15" t="s">
        <v>115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5" t="s">
        <v>84</v>
      </c>
      <c r="BK139" s="202">
        <f>ROUND(I139*H139,2)</f>
        <v>0</v>
      </c>
      <c r="BL139" s="15" t="s">
        <v>121</v>
      </c>
      <c r="BM139" s="201" t="s">
        <v>256</v>
      </c>
    </row>
    <row r="140" s="2" customFormat="1" ht="16.5" customHeight="1">
      <c r="A140" s="36"/>
      <c r="B140" s="37"/>
      <c r="C140" s="208" t="s">
        <v>257</v>
      </c>
      <c r="D140" s="208" t="s">
        <v>175</v>
      </c>
      <c r="E140" s="209" t="s">
        <v>258</v>
      </c>
      <c r="F140" s="210" t="s">
        <v>259</v>
      </c>
      <c r="G140" s="211" t="s">
        <v>158</v>
      </c>
      <c r="H140" s="212">
        <v>3260</v>
      </c>
      <c r="I140" s="213"/>
      <c r="J140" s="214">
        <f>ROUND(I140*H140,2)</f>
        <v>0</v>
      </c>
      <c r="K140" s="210" t="s">
        <v>19</v>
      </c>
      <c r="L140" s="215"/>
      <c r="M140" s="216" t="s">
        <v>19</v>
      </c>
      <c r="N140" s="217" t="s">
        <v>47</v>
      </c>
      <c r="O140" s="82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1" t="s">
        <v>135</v>
      </c>
      <c r="AT140" s="201" t="s">
        <v>175</v>
      </c>
      <c r="AU140" s="201" t="s">
        <v>84</v>
      </c>
      <c r="AY140" s="15" t="s">
        <v>115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5" t="s">
        <v>84</v>
      </c>
      <c r="BK140" s="202">
        <f>ROUND(I140*H140,2)</f>
        <v>0</v>
      </c>
      <c r="BL140" s="15" t="s">
        <v>121</v>
      </c>
      <c r="BM140" s="201" t="s">
        <v>260</v>
      </c>
    </row>
    <row r="141" s="2" customFormat="1" ht="16.5" customHeight="1">
      <c r="A141" s="36"/>
      <c r="B141" s="37"/>
      <c r="C141" s="190" t="s">
        <v>194</v>
      </c>
      <c r="D141" s="190" t="s">
        <v>116</v>
      </c>
      <c r="E141" s="191" t="s">
        <v>261</v>
      </c>
      <c r="F141" s="192" t="s">
        <v>262</v>
      </c>
      <c r="G141" s="193" t="s">
        <v>19</v>
      </c>
      <c r="H141" s="194">
        <v>4</v>
      </c>
      <c r="I141" s="195"/>
      <c r="J141" s="196">
        <f>ROUND(I141*H141,2)</f>
        <v>0</v>
      </c>
      <c r="K141" s="192" t="s">
        <v>19</v>
      </c>
      <c r="L141" s="42"/>
      <c r="M141" s="197" t="s">
        <v>19</v>
      </c>
      <c r="N141" s="198" t="s">
        <v>47</v>
      </c>
      <c r="O141" s="82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1" t="s">
        <v>121</v>
      </c>
      <c r="AT141" s="201" t="s">
        <v>116</v>
      </c>
      <c r="AU141" s="201" t="s">
        <v>84</v>
      </c>
      <c r="AY141" s="15" t="s">
        <v>115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5" t="s">
        <v>84</v>
      </c>
      <c r="BK141" s="202">
        <f>ROUND(I141*H141,2)</f>
        <v>0</v>
      </c>
      <c r="BL141" s="15" t="s">
        <v>121</v>
      </c>
      <c r="BM141" s="201" t="s">
        <v>263</v>
      </c>
    </row>
    <row r="142" s="2" customFormat="1" ht="16.5" customHeight="1">
      <c r="A142" s="36"/>
      <c r="B142" s="37"/>
      <c r="C142" s="208" t="s">
        <v>264</v>
      </c>
      <c r="D142" s="208" t="s">
        <v>175</v>
      </c>
      <c r="E142" s="209" t="s">
        <v>265</v>
      </c>
      <c r="F142" s="210" t="s">
        <v>266</v>
      </c>
      <c r="G142" s="211" t="s">
        <v>19</v>
      </c>
      <c r="H142" s="212">
        <v>4</v>
      </c>
      <c r="I142" s="213"/>
      <c r="J142" s="214">
        <f>ROUND(I142*H142,2)</f>
        <v>0</v>
      </c>
      <c r="K142" s="210" t="s">
        <v>19</v>
      </c>
      <c r="L142" s="215"/>
      <c r="M142" s="216" t="s">
        <v>19</v>
      </c>
      <c r="N142" s="217" t="s">
        <v>47</v>
      </c>
      <c r="O142" s="82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1" t="s">
        <v>135</v>
      </c>
      <c r="AT142" s="201" t="s">
        <v>175</v>
      </c>
      <c r="AU142" s="201" t="s">
        <v>84</v>
      </c>
      <c r="AY142" s="15" t="s">
        <v>115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5" t="s">
        <v>84</v>
      </c>
      <c r="BK142" s="202">
        <f>ROUND(I142*H142,2)</f>
        <v>0</v>
      </c>
      <c r="BL142" s="15" t="s">
        <v>121</v>
      </c>
      <c r="BM142" s="201" t="s">
        <v>267</v>
      </c>
    </row>
    <row r="143" s="2" customFormat="1" ht="16.5" customHeight="1">
      <c r="A143" s="36"/>
      <c r="B143" s="37"/>
      <c r="C143" s="190" t="s">
        <v>199</v>
      </c>
      <c r="D143" s="190" t="s">
        <v>116</v>
      </c>
      <c r="E143" s="191" t="s">
        <v>268</v>
      </c>
      <c r="F143" s="192" t="s">
        <v>269</v>
      </c>
      <c r="G143" s="193" t="s">
        <v>19</v>
      </c>
      <c r="H143" s="194">
        <v>4</v>
      </c>
      <c r="I143" s="195"/>
      <c r="J143" s="196">
        <f>ROUND(I143*H143,2)</f>
        <v>0</v>
      </c>
      <c r="K143" s="192" t="s">
        <v>19</v>
      </c>
      <c r="L143" s="42"/>
      <c r="M143" s="197" t="s">
        <v>19</v>
      </c>
      <c r="N143" s="198" t="s">
        <v>47</v>
      </c>
      <c r="O143" s="82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1" t="s">
        <v>121</v>
      </c>
      <c r="AT143" s="201" t="s">
        <v>116</v>
      </c>
      <c r="AU143" s="201" t="s">
        <v>84</v>
      </c>
      <c r="AY143" s="15" t="s">
        <v>115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5" t="s">
        <v>84</v>
      </c>
      <c r="BK143" s="202">
        <f>ROUND(I143*H143,2)</f>
        <v>0</v>
      </c>
      <c r="BL143" s="15" t="s">
        <v>121</v>
      </c>
      <c r="BM143" s="201" t="s">
        <v>270</v>
      </c>
    </row>
    <row r="144" s="2" customFormat="1" ht="16.5" customHeight="1">
      <c r="A144" s="36"/>
      <c r="B144" s="37"/>
      <c r="C144" s="208" t="s">
        <v>271</v>
      </c>
      <c r="D144" s="208" t="s">
        <v>175</v>
      </c>
      <c r="E144" s="209" t="s">
        <v>272</v>
      </c>
      <c r="F144" s="210" t="s">
        <v>273</v>
      </c>
      <c r="G144" s="211" t="s">
        <v>19</v>
      </c>
      <c r="H144" s="212">
        <v>4</v>
      </c>
      <c r="I144" s="213"/>
      <c r="J144" s="214">
        <f>ROUND(I144*H144,2)</f>
        <v>0</v>
      </c>
      <c r="K144" s="210" t="s">
        <v>19</v>
      </c>
      <c r="L144" s="215"/>
      <c r="M144" s="216" t="s">
        <v>19</v>
      </c>
      <c r="N144" s="217" t="s">
        <v>47</v>
      </c>
      <c r="O144" s="82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1" t="s">
        <v>135</v>
      </c>
      <c r="AT144" s="201" t="s">
        <v>175</v>
      </c>
      <c r="AU144" s="201" t="s">
        <v>84</v>
      </c>
      <c r="AY144" s="15" t="s">
        <v>115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5" t="s">
        <v>84</v>
      </c>
      <c r="BK144" s="202">
        <f>ROUND(I144*H144,2)</f>
        <v>0</v>
      </c>
      <c r="BL144" s="15" t="s">
        <v>121</v>
      </c>
      <c r="BM144" s="201" t="s">
        <v>274</v>
      </c>
    </row>
    <row r="145" s="2" customFormat="1" ht="16.5" customHeight="1">
      <c r="A145" s="36"/>
      <c r="B145" s="37"/>
      <c r="C145" s="190" t="s">
        <v>203</v>
      </c>
      <c r="D145" s="190" t="s">
        <v>116</v>
      </c>
      <c r="E145" s="191" t="s">
        <v>275</v>
      </c>
      <c r="F145" s="192" t="s">
        <v>276</v>
      </c>
      <c r="G145" s="193" t="s">
        <v>19</v>
      </c>
      <c r="H145" s="194">
        <v>1</v>
      </c>
      <c r="I145" s="195"/>
      <c r="J145" s="196">
        <f>ROUND(I145*H145,2)</f>
        <v>0</v>
      </c>
      <c r="K145" s="192" t="s">
        <v>19</v>
      </c>
      <c r="L145" s="42"/>
      <c r="M145" s="197" t="s">
        <v>19</v>
      </c>
      <c r="N145" s="198" t="s">
        <v>47</v>
      </c>
      <c r="O145" s="82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1" t="s">
        <v>121</v>
      </c>
      <c r="AT145" s="201" t="s">
        <v>116</v>
      </c>
      <c r="AU145" s="201" t="s">
        <v>84</v>
      </c>
      <c r="AY145" s="15" t="s">
        <v>115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5" t="s">
        <v>84</v>
      </c>
      <c r="BK145" s="202">
        <f>ROUND(I145*H145,2)</f>
        <v>0</v>
      </c>
      <c r="BL145" s="15" t="s">
        <v>121</v>
      </c>
      <c r="BM145" s="201" t="s">
        <v>277</v>
      </c>
    </row>
    <row r="146" s="2" customFormat="1" ht="16.5" customHeight="1">
      <c r="A146" s="36"/>
      <c r="B146" s="37"/>
      <c r="C146" s="208" t="s">
        <v>278</v>
      </c>
      <c r="D146" s="208" t="s">
        <v>175</v>
      </c>
      <c r="E146" s="209" t="s">
        <v>279</v>
      </c>
      <c r="F146" s="210" t="s">
        <v>280</v>
      </c>
      <c r="G146" s="211" t="s">
        <v>19</v>
      </c>
      <c r="H146" s="212">
        <v>1</v>
      </c>
      <c r="I146" s="213"/>
      <c r="J146" s="214">
        <f>ROUND(I146*H146,2)</f>
        <v>0</v>
      </c>
      <c r="K146" s="210" t="s">
        <v>19</v>
      </c>
      <c r="L146" s="215"/>
      <c r="M146" s="216" t="s">
        <v>19</v>
      </c>
      <c r="N146" s="217" t="s">
        <v>47</v>
      </c>
      <c r="O146" s="82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1" t="s">
        <v>135</v>
      </c>
      <c r="AT146" s="201" t="s">
        <v>175</v>
      </c>
      <c r="AU146" s="201" t="s">
        <v>84</v>
      </c>
      <c r="AY146" s="15" t="s">
        <v>115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5" t="s">
        <v>84</v>
      </c>
      <c r="BK146" s="202">
        <f>ROUND(I146*H146,2)</f>
        <v>0</v>
      </c>
      <c r="BL146" s="15" t="s">
        <v>121</v>
      </c>
      <c r="BM146" s="201" t="s">
        <v>281</v>
      </c>
    </row>
    <row r="147" s="2" customFormat="1" ht="16.5" customHeight="1">
      <c r="A147" s="36"/>
      <c r="B147" s="37"/>
      <c r="C147" s="190" t="s">
        <v>206</v>
      </c>
      <c r="D147" s="190" t="s">
        <v>116</v>
      </c>
      <c r="E147" s="191" t="s">
        <v>282</v>
      </c>
      <c r="F147" s="192" t="s">
        <v>283</v>
      </c>
      <c r="G147" s="193" t="s">
        <v>284</v>
      </c>
      <c r="H147" s="194">
        <v>1</v>
      </c>
      <c r="I147" s="195"/>
      <c r="J147" s="196">
        <f>ROUND(I147*H147,2)</f>
        <v>0</v>
      </c>
      <c r="K147" s="192" t="s">
        <v>19</v>
      </c>
      <c r="L147" s="42"/>
      <c r="M147" s="197" t="s">
        <v>19</v>
      </c>
      <c r="N147" s="198" t="s">
        <v>47</v>
      </c>
      <c r="O147" s="82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1" t="s">
        <v>121</v>
      </c>
      <c r="AT147" s="201" t="s">
        <v>116</v>
      </c>
      <c r="AU147" s="201" t="s">
        <v>84</v>
      </c>
      <c r="AY147" s="15" t="s">
        <v>115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5" t="s">
        <v>84</v>
      </c>
      <c r="BK147" s="202">
        <f>ROUND(I147*H147,2)</f>
        <v>0</v>
      </c>
      <c r="BL147" s="15" t="s">
        <v>121</v>
      </c>
      <c r="BM147" s="201" t="s">
        <v>285</v>
      </c>
    </row>
    <row r="148" s="2" customFormat="1" ht="16.5" customHeight="1">
      <c r="A148" s="36"/>
      <c r="B148" s="37"/>
      <c r="C148" s="190" t="s">
        <v>286</v>
      </c>
      <c r="D148" s="190" t="s">
        <v>116</v>
      </c>
      <c r="E148" s="191" t="s">
        <v>287</v>
      </c>
      <c r="F148" s="192" t="s">
        <v>288</v>
      </c>
      <c r="G148" s="193" t="s">
        <v>289</v>
      </c>
      <c r="H148" s="194">
        <v>7</v>
      </c>
      <c r="I148" s="195"/>
      <c r="J148" s="196">
        <f>ROUND(I148*H148,2)</f>
        <v>0</v>
      </c>
      <c r="K148" s="192" t="s">
        <v>19</v>
      </c>
      <c r="L148" s="42"/>
      <c r="M148" s="197" t="s">
        <v>19</v>
      </c>
      <c r="N148" s="198" t="s">
        <v>47</v>
      </c>
      <c r="O148" s="82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1" t="s">
        <v>121</v>
      </c>
      <c r="AT148" s="201" t="s">
        <v>116</v>
      </c>
      <c r="AU148" s="201" t="s">
        <v>84</v>
      </c>
      <c r="AY148" s="15" t="s">
        <v>115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5" t="s">
        <v>84</v>
      </c>
      <c r="BK148" s="202">
        <f>ROUND(I148*H148,2)</f>
        <v>0</v>
      </c>
      <c r="BL148" s="15" t="s">
        <v>121</v>
      </c>
      <c r="BM148" s="201" t="s">
        <v>290</v>
      </c>
    </row>
    <row r="149" s="2" customFormat="1" ht="24.15" customHeight="1">
      <c r="A149" s="36"/>
      <c r="B149" s="37"/>
      <c r="C149" s="190" t="s">
        <v>210</v>
      </c>
      <c r="D149" s="190" t="s">
        <v>116</v>
      </c>
      <c r="E149" s="191" t="s">
        <v>291</v>
      </c>
      <c r="F149" s="192" t="s">
        <v>292</v>
      </c>
      <c r="G149" s="193" t="s">
        <v>209</v>
      </c>
      <c r="H149" s="194">
        <v>7</v>
      </c>
      <c r="I149" s="195"/>
      <c r="J149" s="196">
        <f>ROUND(I149*H149,2)</f>
        <v>0</v>
      </c>
      <c r="K149" s="192" t="s">
        <v>120</v>
      </c>
      <c r="L149" s="42"/>
      <c r="M149" s="197" t="s">
        <v>19</v>
      </c>
      <c r="N149" s="198" t="s">
        <v>47</v>
      </c>
      <c r="O149" s="82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1" t="s">
        <v>121</v>
      </c>
      <c r="AT149" s="201" t="s">
        <v>116</v>
      </c>
      <c r="AU149" s="201" t="s">
        <v>84</v>
      </c>
      <c r="AY149" s="15" t="s">
        <v>115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5" t="s">
        <v>84</v>
      </c>
      <c r="BK149" s="202">
        <f>ROUND(I149*H149,2)</f>
        <v>0</v>
      </c>
      <c r="BL149" s="15" t="s">
        <v>121</v>
      </c>
      <c r="BM149" s="201" t="s">
        <v>293</v>
      </c>
    </row>
    <row r="150" s="2" customFormat="1">
      <c r="A150" s="36"/>
      <c r="B150" s="37"/>
      <c r="C150" s="38"/>
      <c r="D150" s="203" t="s">
        <v>122</v>
      </c>
      <c r="E150" s="38"/>
      <c r="F150" s="204" t="s">
        <v>294</v>
      </c>
      <c r="G150" s="38"/>
      <c r="H150" s="38"/>
      <c r="I150" s="205"/>
      <c r="J150" s="38"/>
      <c r="K150" s="38"/>
      <c r="L150" s="42"/>
      <c r="M150" s="206"/>
      <c r="N150" s="207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122</v>
      </c>
      <c r="AU150" s="15" t="s">
        <v>84</v>
      </c>
    </row>
    <row r="151" s="2" customFormat="1" ht="16.5" customHeight="1">
      <c r="A151" s="36"/>
      <c r="B151" s="37"/>
      <c r="C151" s="208" t="s">
        <v>295</v>
      </c>
      <c r="D151" s="208" t="s">
        <v>175</v>
      </c>
      <c r="E151" s="209" t="s">
        <v>296</v>
      </c>
      <c r="F151" s="210" t="s">
        <v>297</v>
      </c>
      <c r="G151" s="211" t="s">
        <v>298</v>
      </c>
      <c r="H151" s="212">
        <v>3.5</v>
      </c>
      <c r="I151" s="213"/>
      <c r="J151" s="214">
        <f>ROUND(I151*H151,2)</f>
        <v>0</v>
      </c>
      <c r="K151" s="210" t="s">
        <v>120</v>
      </c>
      <c r="L151" s="215"/>
      <c r="M151" s="216" t="s">
        <v>19</v>
      </c>
      <c r="N151" s="217" t="s">
        <v>47</v>
      </c>
      <c r="O151" s="82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1" t="s">
        <v>135</v>
      </c>
      <c r="AT151" s="201" t="s">
        <v>175</v>
      </c>
      <c r="AU151" s="201" t="s">
        <v>84</v>
      </c>
      <c r="AY151" s="15" t="s">
        <v>115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5" t="s">
        <v>84</v>
      </c>
      <c r="BK151" s="202">
        <f>ROUND(I151*H151,2)</f>
        <v>0</v>
      </c>
      <c r="BL151" s="15" t="s">
        <v>121</v>
      </c>
      <c r="BM151" s="201" t="s">
        <v>299</v>
      </c>
    </row>
    <row r="152" s="2" customFormat="1" ht="16.5" customHeight="1">
      <c r="A152" s="36"/>
      <c r="B152" s="37"/>
      <c r="C152" s="190" t="s">
        <v>214</v>
      </c>
      <c r="D152" s="190" t="s">
        <v>116</v>
      </c>
      <c r="E152" s="191" t="s">
        <v>300</v>
      </c>
      <c r="F152" s="192" t="s">
        <v>301</v>
      </c>
      <c r="G152" s="193" t="s">
        <v>289</v>
      </c>
      <c r="H152" s="194">
        <v>2</v>
      </c>
      <c r="I152" s="195"/>
      <c r="J152" s="196">
        <f>ROUND(I152*H152,2)</f>
        <v>0</v>
      </c>
      <c r="K152" s="192" t="s">
        <v>19</v>
      </c>
      <c r="L152" s="42"/>
      <c r="M152" s="197" t="s">
        <v>19</v>
      </c>
      <c r="N152" s="198" t="s">
        <v>47</v>
      </c>
      <c r="O152" s="82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1" t="s">
        <v>121</v>
      </c>
      <c r="AT152" s="201" t="s">
        <v>116</v>
      </c>
      <c r="AU152" s="201" t="s">
        <v>84</v>
      </c>
      <c r="AY152" s="15" t="s">
        <v>115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5" t="s">
        <v>84</v>
      </c>
      <c r="BK152" s="202">
        <f>ROUND(I152*H152,2)</f>
        <v>0</v>
      </c>
      <c r="BL152" s="15" t="s">
        <v>121</v>
      </c>
      <c r="BM152" s="201" t="s">
        <v>302</v>
      </c>
    </row>
    <row r="153" s="2" customFormat="1" ht="16.5" customHeight="1">
      <c r="A153" s="36"/>
      <c r="B153" s="37"/>
      <c r="C153" s="190" t="s">
        <v>303</v>
      </c>
      <c r="D153" s="190" t="s">
        <v>116</v>
      </c>
      <c r="E153" s="191" t="s">
        <v>304</v>
      </c>
      <c r="F153" s="192" t="s">
        <v>305</v>
      </c>
      <c r="G153" s="193" t="s">
        <v>289</v>
      </c>
      <c r="H153" s="194">
        <v>2</v>
      </c>
      <c r="I153" s="195"/>
      <c r="J153" s="196">
        <f>ROUND(I153*H153,2)</f>
        <v>0</v>
      </c>
      <c r="K153" s="192" t="s">
        <v>19</v>
      </c>
      <c r="L153" s="42"/>
      <c r="M153" s="197" t="s">
        <v>19</v>
      </c>
      <c r="N153" s="198" t="s">
        <v>47</v>
      </c>
      <c r="O153" s="82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1" t="s">
        <v>121</v>
      </c>
      <c r="AT153" s="201" t="s">
        <v>116</v>
      </c>
      <c r="AU153" s="201" t="s">
        <v>84</v>
      </c>
      <c r="AY153" s="15" t="s">
        <v>115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5" t="s">
        <v>84</v>
      </c>
      <c r="BK153" s="202">
        <f>ROUND(I153*H153,2)</f>
        <v>0</v>
      </c>
      <c r="BL153" s="15" t="s">
        <v>121</v>
      </c>
      <c r="BM153" s="201" t="s">
        <v>306</v>
      </c>
    </row>
    <row r="154" s="2" customFormat="1" ht="16.5" customHeight="1">
      <c r="A154" s="36"/>
      <c r="B154" s="37"/>
      <c r="C154" s="208" t="s">
        <v>219</v>
      </c>
      <c r="D154" s="208" t="s">
        <v>175</v>
      </c>
      <c r="E154" s="209" t="s">
        <v>307</v>
      </c>
      <c r="F154" s="210" t="s">
        <v>308</v>
      </c>
      <c r="G154" s="211" t="s">
        <v>289</v>
      </c>
      <c r="H154" s="212">
        <v>2</v>
      </c>
      <c r="I154" s="213"/>
      <c r="J154" s="214">
        <f>ROUND(I154*H154,2)</f>
        <v>0</v>
      </c>
      <c r="K154" s="210" t="s">
        <v>19</v>
      </c>
      <c r="L154" s="215"/>
      <c r="M154" s="216" t="s">
        <v>19</v>
      </c>
      <c r="N154" s="217" t="s">
        <v>47</v>
      </c>
      <c r="O154" s="82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1" t="s">
        <v>135</v>
      </c>
      <c r="AT154" s="201" t="s">
        <v>175</v>
      </c>
      <c r="AU154" s="201" t="s">
        <v>84</v>
      </c>
      <c r="AY154" s="15" t="s">
        <v>115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5" t="s">
        <v>84</v>
      </c>
      <c r="BK154" s="202">
        <f>ROUND(I154*H154,2)</f>
        <v>0</v>
      </c>
      <c r="BL154" s="15" t="s">
        <v>121</v>
      </c>
      <c r="BM154" s="201" t="s">
        <v>309</v>
      </c>
    </row>
    <row r="155" s="2" customFormat="1" ht="16.5" customHeight="1">
      <c r="A155" s="36"/>
      <c r="B155" s="37"/>
      <c r="C155" s="208" t="s">
        <v>310</v>
      </c>
      <c r="D155" s="208" t="s">
        <v>175</v>
      </c>
      <c r="E155" s="209" t="s">
        <v>311</v>
      </c>
      <c r="F155" s="210" t="s">
        <v>312</v>
      </c>
      <c r="G155" s="211" t="s">
        <v>289</v>
      </c>
      <c r="H155" s="212">
        <v>2</v>
      </c>
      <c r="I155" s="213"/>
      <c r="J155" s="214">
        <f>ROUND(I155*H155,2)</f>
        <v>0</v>
      </c>
      <c r="K155" s="210" t="s">
        <v>19</v>
      </c>
      <c r="L155" s="215"/>
      <c r="M155" s="216" t="s">
        <v>19</v>
      </c>
      <c r="N155" s="217" t="s">
        <v>47</v>
      </c>
      <c r="O155" s="82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1" t="s">
        <v>135</v>
      </c>
      <c r="AT155" s="201" t="s">
        <v>175</v>
      </c>
      <c r="AU155" s="201" t="s">
        <v>84</v>
      </c>
      <c r="AY155" s="15" t="s">
        <v>115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5" t="s">
        <v>84</v>
      </c>
      <c r="BK155" s="202">
        <f>ROUND(I155*H155,2)</f>
        <v>0</v>
      </c>
      <c r="BL155" s="15" t="s">
        <v>121</v>
      </c>
      <c r="BM155" s="201" t="s">
        <v>313</v>
      </c>
    </row>
    <row r="156" s="2" customFormat="1" ht="16.5" customHeight="1">
      <c r="A156" s="36"/>
      <c r="B156" s="37"/>
      <c r="C156" s="208" t="s">
        <v>223</v>
      </c>
      <c r="D156" s="208" t="s">
        <v>175</v>
      </c>
      <c r="E156" s="209" t="s">
        <v>314</v>
      </c>
      <c r="F156" s="210" t="s">
        <v>315</v>
      </c>
      <c r="G156" s="211" t="s">
        <v>289</v>
      </c>
      <c r="H156" s="212">
        <v>2</v>
      </c>
      <c r="I156" s="213"/>
      <c r="J156" s="214">
        <f>ROUND(I156*H156,2)</f>
        <v>0</v>
      </c>
      <c r="K156" s="210" t="s">
        <v>19</v>
      </c>
      <c r="L156" s="215"/>
      <c r="M156" s="216" t="s">
        <v>19</v>
      </c>
      <c r="N156" s="217" t="s">
        <v>47</v>
      </c>
      <c r="O156" s="82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1" t="s">
        <v>135</v>
      </c>
      <c r="AT156" s="201" t="s">
        <v>175</v>
      </c>
      <c r="AU156" s="201" t="s">
        <v>84</v>
      </c>
      <c r="AY156" s="15" t="s">
        <v>115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5" t="s">
        <v>84</v>
      </c>
      <c r="BK156" s="202">
        <f>ROUND(I156*H156,2)</f>
        <v>0</v>
      </c>
      <c r="BL156" s="15" t="s">
        <v>121</v>
      </c>
      <c r="BM156" s="201" t="s">
        <v>316</v>
      </c>
    </row>
    <row r="157" s="2" customFormat="1" ht="16.5" customHeight="1">
      <c r="A157" s="36"/>
      <c r="B157" s="37"/>
      <c r="C157" s="208" t="s">
        <v>317</v>
      </c>
      <c r="D157" s="208" t="s">
        <v>175</v>
      </c>
      <c r="E157" s="209" t="s">
        <v>318</v>
      </c>
      <c r="F157" s="210" t="s">
        <v>319</v>
      </c>
      <c r="G157" s="211" t="s">
        <v>289</v>
      </c>
      <c r="H157" s="212">
        <v>2</v>
      </c>
      <c r="I157" s="213"/>
      <c r="J157" s="214">
        <f>ROUND(I157*H157,2)</f>
        <v>0</v>
      </c>
      <c r="K157" s="210" t="s">
        <v>19</v>
      </c>
      <c r="L157" s="215"/>
      <c r="M157" s="216" t="s">
        <v>19</v>
      </c>
      <c r="N157" s="217" t="s">
        <v>47</v>
      </c>
      <c r="O157" s="82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1" t="s">
        <v>135</v>
      </c>
      <c r="AT157" s="201" t="s">
        <v>175</v>
      </c>
      <c r="AU157" s="201" t="s">
        <v>84</v>
      </c>
      <c r="AY157" s="15" t="s">
        <v>115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5" t="s">
        <v>84</v>
      </c>
      <c r="BK157" s="202">
        <f>ROUND(I157*H157,2)</f>
        <v>0</v>
      </c>
      <c r="BL157" s="15" t="s">
        <v>121</v>
      </c>
      <c r="BM157" s="201" t="s">
        <v>320</v>
      </c>
    </row>
    <row r="158" s="2" customFormat="1" ht="16.5" customHeight="1">
      <c r="A158" s="36"/>
      <c r="B158" s="37"/>
      <c r="C158" s="208" t="s">
        <v>228</v>
      </c>
      <c r="D158" s="208" t="s">
        <v>175</v>
      </c>
      <c r="E158" s="209" t="s">
        <v>321</v>
      </c>
      <c r="F158" s="210" t="s">
        <v>322</v>
      </c>
      <c r="G158" s="211" t="s">
        <v>289</v>
      </c>
      <c r="H158" s="212">
        <v>1</v>
      </c>
      <c r="I158" s="213"/>
      <c r="J158" s="214">
        <f>ROUND(I158*H158,2)</f>
        <v>0</v>
      </c>
      <c r="K158" s="210" t="s">
        <v>19</v>
      </c>
      <c r="L158" s="215"/>
      <c r="M158" s="216" t="s">
        <v>19</v>
      </c>
      <c r="N158" s="217" t="s">
        <v>47</v>
      </c>
      <c r="O158" s="82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1" t="s">
        <v>135</v>
      </c>
      <c r="AT158" s="201" t="s">
        <v>175</v>
      </c>
      <c r="AU158" s="201" t="s">
        <v>84</v>
      </c>
      <c r="AY158" s="15" t="s">
        <v>115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5" t="s">
        <v>84</v>
      </c>
      <c r="BK158" s="202">
        <f>ROUND(I158*H158,2)</f>
        <v>0</v>
      </c>
      <c r="BL158" s="15" t="s">
        <v>121</v>
      </c>
      <c r="BM158" s="201" t="s">
        <v>323</v>
      </c>
    </row>
    <row r="159" s="2" customFormat="1" ht="16.5" customHeight="1">
      <c r="A159" s="36"/>
      <c r="B159" s="37"/>
      <c r="C159" s="208" t="s">
        <v>324</v>
      </c>
      <c r="D159" s="208" t="s">
        <v>175</v>
      </c>
      <c r="E159" s="209" t="s">
        <v>325</v>
      </c>
      <c r="F159" s="210" t="s">
        <v>326</v>
      </c>
      <c r="G159" s="211" t="s">
        <v>19</v>
      </c>
      <c r="H159" s="212">
        <v>2</v>
      </c>
      <c r="I159" s="213"/>
      <c r="J159" s="214">
        <f>ROUND(I159*H159,2)</f>
        <v>0</v>
      </c>
      <c r="K159" s="210" t="s">
        <v>19</v>
      </c>
      <c r="L159" s="215"/>
      <c r="M159" s="216" t="s">
        <v>19</v>
      </c>
      <c r="N159" s="217" t="s">
        <v>47</v>
      </c>
      <c r="O159" s="82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1" t="s">
        <v>135</v>
      </c>
      <c r="AT159" s="201" t="s">
        <v>175</v>
      </c>
      <c r="AU159" s="201" t="s">
        <v>84</v>
      </c>
      <c r="AY159" s="15" t="s">
        <v>115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5" t="s">
        <v>84</v>
      </c>
      <c r="BK159" s="202">
        <f>ROUND(I159*H159,2)</f>
        <v>0</v>
      </c>
      <c r="BL159" s="15" t="s">
        <v>121</v>
      </c>
      <c r="BM159" s="201" t="s">
        <v>327</v>
      </c>
    </row>
    <row r="160" s="2" customFormat="1" ht="16.5" customHeight="1">
      <c r="A160" s="36"/>
      <c r="B160" s="37"/>
      <c r="C160" s="190" t="s">
        <v>231</v>
      </c>
      <c r="D160" s="190" t="s">
        <v>116</v>
      </c>
      <c r="E160" s="191" t="s">
        <v>328</v>
      </c>
      <c r="F160" s="192" t="s">
        <v>329</v>
      </c>
      <c r="G160" s="193" t="s">
        <v>158</v>
      </c>
      <c r="H160" s="194">
        <v>20</v>
      </c>
      <c r="I160" s="195"/>
      <c r="J160" s="196">
        <f>ROUND(I160*H160,2)</f>
        <v>0</v>
      </c>
      <c r="K160" s="192" t="s">
        <v>19</v>
      </c>
      <c r="L160" s="42"/>
      <c r="M160" s="197" t="s">
        <v>19</v>
      </c>
      <c r="N160" s="198" t="s">
        <v>47</v>
      </c>
      <c r="O160" s="82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1" t="s">
        <v>121</v>
      </c>
      <c r="AT160" s="201" t="s">
        <v>116</v>
      </c>
      <c r="AU160" s="201" t="s">
        <v>84</v>
      </c>
      <c r="AY160" s="15" t="s">
        <v>115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5" t="s">
        <v>84</v>
      </c>
      <c r="BK160" s="202">
        <f>ROUND(I160*H160,2)</f>
        <v>0</v>
      </c>
      <c r="BL160" s="15" t="s">
        <v>121</v>
      </c>
      <c r="BM160" s="201" t="s">
        <v>330</v>
      </c>
    </row>
    <row r="161" s="2" customFormat="1" ht="16.5" customHeight="1">
      <c r="A161" s="36"/>
      <c r="B161" s="37"/>
      <c r="C161" s="208" t="s">
        <v>331</v>
      </c>
      <c r="D161" s="208" t="s">
        <v>175</v>
      </c>
      <c r="E161" s="209" t="s">
        <v>332</v>
      </c>
      <c r="F161" s="210" t="s">
        <v>333</v>
      </c>
      <c r="G161" s="211" t="s">
        <v>158</v>
      </c>
      <c r="H161" s="212">
        <v>20</v>
      </c>
      <c r="I161" s="213"/>
      <c r="J161" s="214">
        <f>ROUND(I161*H161,2)</f>
        <v>0</v>
      </c>
      <c r="K161" s="210" t="s">
        <v>120</v>
      </c>
      <c r="L161" s="215"/>
      <c r="M161" s="216" t="s">
        <v>19</v>
      </c>
      <c r="N161" s="217" t="s">
        <v>47</v>
      </c>
      <c r="O161" s="82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1" t="s">
        <v>135</v>
      </c>
      <c r="AT161" s="201" t="s">
        <v>175</v>
      </c>
      <c r="AU161" s="201" t="s">
        <v>84</v>
      </c>
      <c r="AY161" s="15" t="s">
        <v>115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5" t="s">
        <v>84</v>
      </c>
      <c r="BK161" s="202">
        <f>ROUND(I161*H161,2)</f>
        <v>0</v>
      </c>
      <c r="BL161" s="15" t="s">
        <v>121</v>
      </c>
      <c r="BM161" s="201" t="s">
        <v>334</v>
      </c>
    </row>
    <row r="162" s="2" customFormat="1" ht="16.5" customHeight="1">
      <c r="A162" s="36"/>
      <c r="B162" s="37"/>
      <c r="C162" s="208" t="s">
        <v>237</v>
      </c>
      <c r="D162" s="208" t="s">
        <v>175</v>
      </c>
      <c r="E162" s="209" t="s">
        <v>335</v>
      </c>
      <c r="F162" s="210" t="s">
        <v>336</v>
      </c>
      <c r="G162" s="211" t="s">
        <v>284</v>
      </c>
      <c r="H162" s="212">
        <v>1</v>
      </c>
      <c r="I162" s="213"/>
      <c r="J162" s="214">
        <f>ROUND(I162*H162,2)</f>
        <v>0</v>
      </c>
      <c r="K162" s="210" t="s">
        <v>19</v>
      </c>
      <c r="L162" s="215"/>
      <c r="M162" s="216" t="s">
        <v>19</v>
      </c>
      <c r="N162" s="217" t="s">
        <v>47</v>
      </c>
      <c r="O162" s="82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1" t="s">
        <v>135</v>
      </c>
      <c r="AT162" s="201" t="s">
        <v>175</v>
      </c>
      <c r="AU162" s="201" t="s">
        <v>84</v>
      </c>
      <c r="AY162" s="15" t="s">
        <v>115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5" t="s">
        <v>84</v>
      </c>
      <c r="BK162" s="202">
        <f>ROUND(I162*H162,2)</f>
        <v>0</v>
      </c>
      <c r="BL162" s="15" t="s">
        <v>121</v>
      </c>
      <c r="BM162" s="201" t="s">
        <v>337</v>
      </c>
    </row>
    <row r="163" s="2" customFormat="1" ht="16.5" customHeight="1">
      <c r="A163" s="36"/>
      <c r="B163" s="37"/>
      <c r="C163" s="208" t="s">
        <v>338</v>
      </c>
      <c r="D163" s="208" t="s">
        <v>175</v>
      </c>
      <c r="E163" s="209" t="s">
        <v>339</v>
      </c>
      <c r="F163" s="210" t="s">
        <v>340</v>
      </c>
      <c r="G163" s="211" t="s">
        <v>341</v>
      </c>
      <c r="H163" s="212">
        <v>2</v>
      </c>
      <c r="I163" s="213"/>
      <c r="J163" s="214">
        <f>ROUND(I163*H163,2)</f>
        <v>0</v>
      </c>
      <c r="K163" s="210" t="s">
        <v>19</v>
      </c>
      <c r="L163" s="215"/>
      <c r="M163" s="216" t="s">
        <v>19</v>
      </c>
      <c r="N163" s="217" t="s">
        <v>47</v>
      </c>
      <c r="O163" s="82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1" t="s">
        <v>135</v>
      </c>
      <c r="AT163" s="201" t="s">
        <v>175</v>
      </c>
      <c r="AU163" s="201" t="s">
        <v>84</v>
      </c>
      <c r="AY163" s="15" t="s">
        <v>115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5" t="s">
        <v>84</v>
      </c>
      <c r="BK163" s="202">
        <f>ROUND(I163*H163,2)</f>
        <v>0</v>
      </c>
      <c r="BL163" s="15" t="s">
        <v>121</v>
      </c>
      <c r="BM163" s="201" t="s">
        <v>342</v>
      </c>
    </row>
    <row r="164" s="2" customFormat="1" ht="16.5" customHeight="1">
      <c r="A164" s="36"/>
      <c r="B164" s="37"/>
      <c r="C164" s="190" t="s">
        <v>241</v>
      </c>
      <c r="D164" s="190" t="s">
        <v>116</v>
      </c>
      <c r="E164" s="191" t="s">
        <v>343</v>
      </c>
      <c r="F164" s="192" t="s">
        <v>344</v>
      </c>
      <c r="G164" s="193" t="s">
        <v>345</v>
      </c>
      <c r="H164" s="194">
        <v>80</v>
      </c>
      <c r="I164" s="195"/>
      <c r="J164" s="196">
        <f>ROUND(I164*H164,2)</f>
        <v>0</v>
      </c>
      <c r="K164" s="192" t="s">
        <v>19</v>
      </c>
      <c r="L164" s="42"/>
      <c r="M164" s="197" t="s">
        <v>19</v>
      </c>
      <c r="N164" s="198" t="s">
        <v>47</v>
      </c>
      <c r="O164" s="82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1" t="s">
        <v>121</v>
      </c>
      <c r="AT164" s="201" t="s">
        <v>116</v>
      </c>
      <c r="AU164" s="201" t="s">
        <v>84</v>
      </c>
      <c r="AY164" s="15" t="s">
        <v>115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5" t="s">
        <v>84</v>
      </c>
      <c r="BK164" s="202">
        <f>ROUND(I164*H164,2)</f>
        <v>0</v>
      </c>
      <c r="BL164" s="15" t="s">
        <v>121</v>
      </c>
      <c r="BM164" s="201" t="s">
        <v>346</v>
      </c>
    </row>
    <row r="165" s="2" customFormat="1" ht="16.5" customHeight="1">
      <c r="A165" s="36"/>
      <c r="B165" s="37"/>
      <c r="C165" s="190" t="s">
        <v>347</v>
      </c>
      <c r="D165" s="190" t="s">
        <v>116</v>
      </c>
      <c r="E165" s="191" t="s">
        <v>348</v>
      </c>
      <c r="F165" s="192" t="s">
        <v>349</v>
      </c>
      <c r="G165" s="193" t="s">
        <v>345</v>
      </c>
      <c r="H165" s="194">
        <v>40</v>
      </c>
      <c r="I165" s="195"/>
      <c r="J165" s="196">
        <f>ROUND(I165*H165,2)</f>
        <v>0</v>
      </c>
      <c r="K165" s="192" t="s">
        <v>19</v>
      </c>
      <c r="L165" s="42"/>
      <c r="M165" s="197" t="s">
        <v>19</v>
      </c>
      <c r="N165" s="198" t="s">
        <v>47</v>
      </c>
      <c r="O165" s="82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1" t="s">
        <v>121</v>
      </c>
      <c r="AT165" s="201" t="s">
        <v>116</v>
      </c>
      <c r="AU165" s="201" t="s">
        <v>84</v>
      </c>
      <c r="AY165" s="15" t="s">
        <v>115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5" t="s">
        <v>84</v>
      </c>
      <c r="BK165" s="202">
        <f>ROUND(I165*H165,2)</f>
        <v>0</v>
      </c>
      <c r="BL165" s="15" t="s">
        <v>121</v>
      </c>
      <c r="BM165" s="201" t="s">
        <v>350</v>
      </c>
    </row>
    <row r="166" s="2" customFormat="1" ht="16.5" customHeight="1">
      <c r="A166" s="36"/>
      <c r="B166" s="37"/>
      <c r="C166" s="190" t="s">
        <v>245</v>
      </c>
      <c r="D166" s="190" t="s">
        <v>116</v>
      </c>
      <c r="E166" s="191" t="s">
        <v>351</v>
      </c>
      <c r="F166" s="192" t="s">
        <v>352</v>
      </c>
      <c r="G166" s="193" t="s">
        <v>289</v>
      </c>
      <c r="H166" s="194">
        <v>36</v>
      </c>
      <c r="I166" s="195"/>
      <c r="J166" s="196">
        <f>ROUND(I166*H166,2)</f>
        <v>0</v>
      </c>
      <c r="K166" s="192" t="s">
        <v>120</v>
      </c>
      <c r="L166" s="42"/>
      <c r="M166" s="197" t="s">
        <v>19</v>
      </c>
      <c r="N166" s="198" t="s">
        <v>47</v>
      </c>
      <c r="O166" s="82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1" t="s">
        <v>121</v>
      </c>
      <c r="AT166" s="201" t="s">
        <v>116</v>
      </c>
      <c r="AU166" s="201" t="s">
        <v>84</v>
      </c>
      <c r="AY166" s="15" t="s">
        <v>115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5" t="s">
        <v>84</v>
      </c>
      <c r="BK166" s="202">
        <f>ROUND(I166*H166,2)</f>
        <v>0</v>
      </c>
      <c r="BL166" s="15" t="s">
        <v>121</v>
      </c>
      <c r="BM166" s="201" t="s">
        <v>353</v>
      </c>
    </row>
    <row r="167" s="2" customFormat="1">
      <c r="A167" s="36"/>
      <c r="B167" s="37"/>
      <c r="C167" s="38"/>
      <c r="D167" s="203" t="s">
        <v>122</v>
      </c>
      <c r="E167" s="38"/>
      <c r="F167" s="204" t="s">
        <v>354</v>
      </c>
      <c r="G167" s="38"/>
      <c r="H167" s="38"/>
      <c r="I167" s="205"/>
      <c r="J167" s="38"/>
      <c r="K167" s="38"/>
      <c r="L167" s="42"/>
      <c r="M167" s="206"/>
      <c r="N167" s="207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122</v>
      </c>
      <c r="AU167" s="15" t="s">
        <v>84</v>
      </c>
    </row>
    <row r="168" s="2" customFormat="1" ht="21.75" customHeight="1">
      <c r="A168" s="36"/>
      <c r="B168" s="37"/>
      <c r="C168" s="208" t="s">
        <v>355</v>
      </c>
      <c r="D168" s="208" t="s">
        <v>175</v>
      </c>
      <c r="E168" s="209" t="s">
        <v>356</v>
      </c>
      <c r="F168" s="210" t="s">
        <v>357</v>
      </c>
      <c r="G168" s="211" t="s">
        <v>19</v>
      </c>
      <c r="H168" s="212">
        <v>16</v>
      </c>
      <c r="I168" s="213"/>
      <c r="J168" s="214">
        <f>ROUND(I168*H168,2)</f>
        <v>0</v>
      </c>
      <c r="K168" s="210" t="s">
        <v>120</v>
      </c>
      <c r="L168" s="215"/>
      <c r="M168" s="216" t="s">
        <v>19</v>
      </c>
      <c r="N168" s="217" t="s">
        <v>47</v>
      </c>
      <c r="O168" s="82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1" t="s">
        <v>135</v>
      </c>
      <c r="AT168" s="201" t="s">
        <v>175</v>
      </c>
      <c r="AU168" s="201" t="s">
        <v>84</v>
      </c>
      <c r="AY168" s="15" t="s">
        <v>115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5" t="s">
        <v>84</v>
      </c>
      <c r="BK168" s="202">
        <f>ROUND(I168*H168,2)</f>
        <v>0</v>
      </c>
      <c r="BL168" s="15" t="s">
        <v>121</v>
      </c>
      <c r="BM168" s="201" t="s">
        <v>358</v>
      </c>
    </row>
    <row r="169" s="2" customFormat="1" ht="21.75" customHeight="1">
      <c r="A169" s="36"/>
      <c r="B169" s="37"/>
      <c r="C169" s="208" t="s">
        <v>248</v>
      </c>
      <c r="D169" s="208" t="s">
        <v>175</v>
      </c>
      <c r="E169" s="209" t="s">
        <v>359</v>
      </c>
      <c r="F169" s="210" t="s">
        <v>360</v>
      </c>
      <c r="G169" s="211" t="s">
        <v>209</v>
      </c>
      <c r="H169" s="212">
        <v>20</v>
      </c>
      <c r="I169" s="213"/>
      <c r="J169" s="214">
        <f>ROUND(I169*H169,2)</f>
        <v>0</v>
      </c>
      <c r="K169" s="210" t="s">
        <v>120</v>
      </c>
      <c r="L169" s="215"/>
      <c r="M169" s="216" t="s">
        <v>19</v>
      </c>
      <c r="N169" s="217" t="s">
        <v>47</v>
      </c>
      <c r="O169" s="82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1" t="s">
        <v>135</v>
      </c>
      <c r="AT169" s="201" t="s">
        <v>175</v>
      </c>
      <c r="AU169" s="201" t="s">
        <v>84</v>
      </c>
      <c r="AY169" s="15" t="s">
        <v>115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5" t="s">
        <v>84</v>
      </c>
      <c r="BK169" s="202">
        <f>ROUND(I169*H169,2)</f>
        <v>0</v>
      </c>
      <c r="BL169" s="15" t="s">
        <v>121</v>
      </c>
      <c r="BM169" s="201" t="s">
        <v>361</v>
      </c>
    </row>
    <row r="170" s="2" customFormat="1" ht="16.5" customHeight="1">
      <c r="A170" s="36"/>
      <c r="B170" s="37"/>
      <c r="C170" s="190" t="s">
        <v>362</v>
      </c>
      <c r="D170" s="190" t="s">
        <v>116</v>
      </c>
      <c r="E170" s="191" t="s">
        <v>363</v>
      </c>
      <c r="F170" s="192" t="s">
        <v>364</v>
      </c>
      <c r="G170" s="193" t="s">
        <v>289</v>
      </c>
      <c r="H170" s="194">
        <v>12</v>
      </c>
      <c r="I170" s="195"/>
      <c r="J170" s="196">
        <f>ROUND(I170*H170,2)</f>
        <v>0</v>
      </c>
      <c r="K170" s="192" t="s">
        <v>19</v>
      </c>
      <c r="L170" s="42"/>
      <c r="M170" s="197" t="s">
        <v>19</v>
      </c>
      <c r="N170" s="198" t="s">
        <v>47</v>
      </c>
      <c r="O170" s="82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1" t="s">
        <v>121</v>
      </c>
      <c r="AT170" s="201" t="s">
        <v>116</v>
      </c>
      <c r="AU170" s="201" t="s">
        <v>84</v>
      </c>
      <c r="AY170" s="15" t="s">
        <v>115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5" t="s">
        <v>84</v>
      </c>
      <c r="BK170" s="202">
        <f>ROUND(I170*H170,2)</f>
        <v>0</v>
      </c>
      <c r="BL170" s="15" t="s">
        <v>121</v>
      </c>
      <c r="BM170" s="201" t="s">
        <v>365</v>
      </c>
    </row>
    <row r="171" s="2" customFormat="1" ht="16.5" customHeight="1">
      <c r="A171" s="36"/>
      <c r="B171" s="37"/>
      <c r="C171" s="208" t="s">
        <v>252</v>
      </c>
      <c r="D171" s="208" t="s">
        <v>175</v>
      </c>
      <c r="E171" s="209" t="s">
        <v>366</v>
      </c>
      <c r="F171" s="210" t="s">
        <v>367</v>
      </c>
      <c r="G171" s="211" t="s">
        <v>209</v>
      </c>
      <c r="H171" s="212">
        <v>12</v>
      </c>
      <c r="I171" s="213"/>
      <c r="J171" s="214">
        <f>ROUND(I171*H171,2)</f>
        <v>0</v>
      </c>
      <c r="K171" s="210" t="s">
        <v>120</v>
      </c>
      <c r="L171" s="215"/>
      <c r="M171" s="216" t="s">
        <v>19</v>
      </c>
      <c r="N171" s="217" t="s">
        <v>47</v>
      </c>
      <c r="O171" s="82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1" t="s">
        <v>135</v>
      </c>
      <c r="AT171" s="201" t="s">
        <v>175</v>
      </c>
      <c r="AU171" s="201" t="s">
        <v>84</v>
      </c>
      <c r="AY171" s="15" t="s">
        <v>115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5" t="s">
        <v>84</v>
      </c>
      <c r="BK171" s="202">
        <f>ROUND(I171*H171,2)</f>
        <v>0</v>
      </c>
      <c r="BL171" s="15" t="s">
        <v>121</v>
      </c>
      <c r="BM171" s="201" t="s">
        <v>368</v>
      </c>
    </row>
    <row r="172" s="2" customFormat="1" ht="16.5" customHeight="1">
      <c r="A172" s="36"/>
      <c r="B172" s="37"/>
      <c r="C172" s="190" t="s">
        <v>369</v>
      </c>
      <c r="D172" s="190" t="s">
        <v>116</v>
      </c>
      <c r="E172" s="191" t="s">
        <v>370</v>
      </c>
      <c r="F172" s="192" t="s">
        <v>371</v>
      </c>
      <c r="G172" s="193" t="s">
        <v>289</v>
      </c>
      <c r="H172" s="194">
        <v>28</v>
      </c>
      <c r="I172" s="195"/>
      <c r="J172" s="196">
        <f>ROUND(I172*H172,2)</f>
        <v>0</v>
      </c>
      <c r="K172" s="192" t="s">
        <v>120</v>
      </c>
      <c r="L172" s="42"/>
      <c r="M172" s="197" t="s">
        <v>19</v>
      </c>
      <c r="N172" s="198" t="s">
        <v>47</v>
      </c>
      <c r="O172" s="82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1" t="s">
        <v>121</v>
      </c>
      <c r="AT172" s="201" t="s">
        <v>116</v>
      </c>
      <c r="AU172" s="201" t="s">
        <v>84</v>
      </c>
      <c r="AY172" s="15" t="s">
        <v>115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5" t="s">
        <v>84</v>
      </c>
      <c r="BK172" s="202">
        <f>ROUND(I172*H172,2)</f>
        <v>0</v>
      </c>
      <c r="BL172" s="15" t="s">
        <v>121</v>
      </c>
      <c r="BM172" s="201" t="s">
        <v>372</v>
      </c>
    </row>
    <row r="173" s="2" customFormat="1">
      <c r="A173" s="36"/>
      <c r="B173" s="37"/>
      <c r="C173" s="38"/>
      <c r="D173" s="203" t="s">
        <v>122</v>
      </c>
      <c r="E173" s="38"/>
      <c r="F173" s="204" t="s">
        <v>373</v>
      </c>
      <c r="G173" s="38"/>
      <c r="H173" s="38"/>
      <c r="I173" s="205"/>
      <c r="J173" s="38"/>
      <c r="K173" s="38"/>
      <c r="L173" s="42"/>
      <c r="M173" s="206"/>
      <c r="N173" s="207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122</v>
      </c>
      <c r="AU173" s="15" t="s">
        <v>84</v>
      </c>
    </row>
    <row r="174" s="2" customFormat="1" ht="21.75" customHeight="1">
      <c r="A174" s="36"/>
      <c r="B174" s="37"/>
      <c r="C174" s="208" t="s">
        <v>256</v>
      </c>
      <c r="D174" s="208" t="s">
        <v>175</v>
      </c>
      <c r="E174" s="209" t="s">
        <v>374</v>
      </c>
      <c r="F174" s="210" t="s">
        <v>375</v>
      </c>
      <c r="G174" s="211" t="s">
        <v>19</v>
      </c>
      <c r="H174" s="212">
        <v>16</v>
      </c>
      <c r="I174" s="213"/>
      <c r="J174" s="214">
        <f>ROUND(I174*H174,2)</f>
        <v>0</v>
      </c>
      <c r="K174" s="210" t="s">
        <v>120</v>
      </c>
      <c r="L174" s="215"/>
      <c r="M174" s="216" t="s">
        <v>19</v>
      </c>
      <c r="N174" s="217" t="s">
        <v>47</v>
      </c>
      <c r="O174" s="82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1" t="s">
        <v>135</v>
      </c>
      <c r="AT174" s="201" t="s">
        <v>175</v>
      </c>
      <c r="AU174" s="201" t="s">
        <v>84</v>
      </c>
      <c r="AY174" s="15" t="s">
        <v>115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5" t="s">
        <v>84</v>
      </c>
      <c r="BK174" s="202">
        <f>ROUND(I174*H174,2)</f>
        <v>0</v>
      </c>
      <c r="BL174" s="15" t="s">
        <v>121</v>
      </c>
      <c r="BM174" s="201" t="s">
        <v>376</v>
      </c>
    </row>
    <row r="175" s="2" customFormat="1" ht="21.75" customHeight="1">
      <c r="A175" s="36"/>
      <c r="B175" s="37"/>
      <c r="C175" s="208" t="s">
        <v>377</v>
      </c>
      <c r="D175" s="208" t="s">
        <v>175</v>
      </c>
      <c r="E175" s="209" t="s">
        <v>378</v>
      </c>
      <c r="F175" s="210" t="s">
        <v>379</v>
      </c>
      <c r="G175" s="211" t="s">
        <v>209</v>
      </c>
      <c r="H175" s="212">
        <v>12</v>
      </c>
      <c r="I175" s="213"/>
      <c r="J175" s="214">
        <f>ROUND(I175*H175,2)</f>
        <v>0</v>
      </c>
      <c r="K175" s="210" t="s">
        <v>120</v>
      </c>
      <c r="L175" s="215"/>
      <c r="M175" s="216" t="s">
        <v>19</v>
      </c>
      <c r="N175" s="217" t="s">
        <v>47</v>
      </c>
      <c r="O175" s="82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1" t="s">
        <v>135</v>
      </c>
      <c r="AT175" s="201" t="s">
        <v>175</v>
      </c>
      <c r="AU175" s="201" t="s">
        <v>84</v>
      </c>
      <c r="AY175" s="15" t="s">
        <v>115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5" t="s">
        <v>84</v>
      </c>
      <c r="BK175" s="202">
        <f>ROUND(I175*H175,2)</f>
        <v>0</v>
      </c>
      <c r="BL175" s="15" t="s">
        <v>121</v>
      </c>
      <c r="BM175" s="201" t="s">
        <v>380</v>
      </c>
    </row>
    <row r="176" s="2" customFormat="1" ht="16.5" customHeight="1">
      <c r="A176" s="36"/>
      <c r="B176" s="37"/>
      <c r="C176" s="190" t="s">
        <v>260</v>
      </c>
      <c r="D176" s="190" t="s">
        <v>116</v>
      </c>
      <c r="E176" s="191" t="s">
        <v>381</v>
      </c>
      <c r="F176" s="192" t="s">
        <v>382</v>
      </c>
      <c r="G176" s="193" t="s">
        <v>289</v>
      </c>
      <c r="H176" s="194">
        <v>4</v>
      </c>
      <c r="I176" s="195"/>
      <c r="J176" s="196">
        <f>ROUND(I176*H176,2)</f>
        <v>0</v>
      </c>
      <c r="K176" s="192" t="s">
        <v>19</v>
      </c>
      <c r="L176" s="42"/>
      <c r="M176" s="197" t="s">
        <v>19</v>
      </c>
      <c r="N176" s="198" t="s">
        <v>47</v>
      </c>
      <c r="O176" s="82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1" t="s">
        <v>121</v>
      </c>
      <c r="AT176" s="201" t="s">
        <v>116</v>
      </c>
      <c r="AU176" s="201" t="s">
        <v>84</v>
      </c>
      <c r="AY176" s="15" t="s">
        <v>115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5" t="s">
        <v>84</v>
      </c>
      <c r="BK176" s="202">
        <f>ROUND(I176*H176,2)</f>
        <v>0</v>
      </c>
      <c r="BL176" s="15" t="s">
        <v>121</v>
      </c>
      <c r="BM176" s="201" t="s">
        <v>383</v>
      </c>
    </row>
    <row r="177" s="2" customFormat="1" ht="16.5" customHeight="1">
      <c r="A177" s="36"/>
      <c r="B177" s="37"/>
      <c r="C177" s="208" t="s">
        <v>384</v>
      </c>
      <c r="D177" s="208" t="s">
        <v>175</v>
      </c>
      <c r="E177" s="209" t="s">
        <v>385</v>
      </c>
      <c r="F177" s="210" t="s">
        <v>386</v>
      </c>
      <c r="G177" s="211" t="s">
        <v>209</v>
      </c>
      <c r="H177" s="212">
        <v>2</v>
      </c>
      <c r="I177" s="213"/>
      <c r="J177" s="214">
        <f>ROUND(I177*H177,2)</f>
        <v>0</v>
      </c>
      <c r="K177" s="210" t="s">
        <v>120</v>
      </c>
      <c r="L177" s="215"/>
      <c r="M177" s="216" t="s">
        <v>19</v>
      </c>
      <c r="N177" s="217" t="s">
        <v>47</v>
      </c>
      <c r="O177" s="82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1" t="s">
        <v>135</v>
      </c>
      <c r="AT177" s="201" t="s">
        <v>175</v>
      </c>
      <c r="AU177" s="201" t="s">
        <v>84</v>
      </c>
      <c r="AY177" s="15" t="s">
        <v>115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5" t="s">
        <v>84</v>
      </c>
      <c r="BK177" s="202">
        <f>ROUND(I177*H177,2)</f>
        <v>0</v>
      </c>
      <c r="BL177" s="15" t="s">
        <v>121</v>
      </c>
      <c r="BM177" s="201" t="s">
        <v>387</v>
      </c>
    </row>
    <row r="178" s="2" customFormat="1" ht="16.5" customHeight="1">
      <c r="A178" s="36"/>
      <c r="B178" s="37"/>
      <c r="C178" s="208" t="s">
        <v>263</v>
      </c>
      <c r="D178" s="208" t="s">
        <v>175</v>
      </c>
      <c r="E178" s="209" t="s">
        <v>388</v>
      </c>
      <c r="F178" s="210" t="s">
        <v>389</v>
      </c>
      <c r="G178" s="211" t="s">
        <v>209</v>
      </c>
      <c r="H178" s="212">
        <v>2</v>
      </c>
      <c r="I178" s="213"/>
      <c r="J178" s="214">
        <f>ROUND(I178*H178,2)</f>
        <v>0</v>
      </c>
      <c r="K178" s="210" t="s">
        <v>19</v>
      </c>
      <c r="L178" s="215"/>
      <c r="M178" s="216" t="s">
        <v>19</v>
      </c>
      <c r="N178" s="217" t="s">
        <v>47</v>
      </c>
      <c r="O178" s="82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1" t="s">
        <v>135</v>
      </c>
      <c r="AT178" s="201" t="s">
        <v>175</v>
      </c>
      <c r="AU178" s="201" t="s">
        <v>84</v>
      </c>
      <c r="AY178" s="15" t="s">
        <v>115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5" t="s">
        <v>84</v>
      </c>
      <c r="BK178" s="202">
        <f>ROUND(I178*H178,2)</f>
        <v>0</v>
      </c>
      <c r="BL178" s="15" t="s">
        <v>121</v>
      </c>
      <c r="BM178" s="201" t="s">
        <v>390</v>
      </c>
    </row>
    <row r="179" s="2" customFormat="1" ht="16.5" customHeight="1">
      <c r="A179" s="36"/>
      <c r="B179" s="37"/>
      <c r="C179" s="190" t="s">
        <v>391</v>
      </c>
      <c r="D179" s="190" t="s">
        <v>116</v>
      </c>
      <c r="E179" s="191" t="s">
        <v>392</v>
      </c>
      <c r="F179" s="192" t="s">
        <v>393</v>
      </c>
      <c r="G179" s="193" t="s">
        <v>209</v>
      </c>
      <c r="H179" s="194">
        <v>6</v>
      </c>
      <c r="I179" s="195"/>
      <c r="J179" s="196">
        <f>ROUND(I179*H179,2)</f>
        <v>0</v>
      </c>
      <c r="K179" s="192" t="s">
        <v>19</v>
      </c>
      <c r="L179" s="42"/>
      <c r="M179" s="197" t="s">
        <v>19</v>
      </c>
      <c r="N179" s="198" t="s">
        <v>47</v>
      </c>
      <c r="O179" s="82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1" t="s">
        <v>121</v>
      </c>
      <c r="AT179" s="201" t="s">
        <v>116</v>
      </c>
      <c r="AU179" s="201" t="s">
        <v>84</v>
      </c>
      <c r="AY179" s="15" t="s">
        <v>115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5" t="s">
        <v>84</v>
      </c>
      <c r="BK179" s="202">
        <f>ROUND(I179*H179,2)</f>
        <v>0</v>
      </c>
      <c r="BL179" s="15" t="s">
        <v>121</v>
      </c>
      <c r="BM179" s="201" t="s">
        <v>394</v>
      </c>
    </row>
    <row r="180" s="2" customFormat="1" ht="16.5" customHeight="1">
      <c r="A180" s="36"/>
      <c r="B180" s="37"/>
      <c r="C180" s="208" t="s">
        <v>267</v>
      </c>
      <c r="D180" s="208" t="s">
        <v>175</v>
      </c>
      <c r="E180" s="209" t="s">
        <v>395</v>
      </c>
      <c r="F180" s="210" t="s">
        <v>396</v>
      </c>
      <c r="G180" s="211" t="s">
        <v>209</v>
      </c>
      <c r="H180" s="212">
        <v>2</v>
      </c>
      <c r="I180" s="213"/>
      <c r="J180" s="214">
        <f>ROUND(I180*H180,2)</f>
        <v>0</v>
      </c>
      <c r="K180" s="210" t="s">
        <v>19</v>
      </c>
      <c r="L180" s="215"/>
      <c r="M180" s="216" t="s">
        <v>19</v>
      </c>
      <c r="N180" s="217" t="s">
        <v>47</v>
      </c>
      <c r="O180" s="82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1" t="s">
        <v>135</v>
      </c>
      <c r="AT180" s="201" t="s">
        <v>175</v>
      </c>
      <c r="AU180" s="201" t="s">
        <v>84</v>
      </c>
      <c r="AY180" s="15" t="s">
        <v>115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5" t="s">
        <v>84</v>
      </c>
      <c r="BK180" s="202">
        <f>ROUND(I180*H180,2)</f>
        <v>0</v>
      </c>
      <c r="BL180" s="15" t="s">
        <v>121</v>
      </c>
      <c r="BM180" s="201" t="s">
        <v>397</v>
      </c>
    </row>
    <row r="181" s="2" customFormat="1" ht="16.5" customHeight="1">
      <c r="A181" s="36"/>
      <c r="B181" s="37"/>
      <c r="C181" s="208" t="s">
        <v>398</v>
      </c>
      <c r="D181" s="208" t="s">
        <v>175</v>
      </c>
      <c r="E181" s="209" t="s">
        <v>399</v>
      </c>
      <c r="F181" s="210" t="s">
        <v>400</v>
      </c>
      <c r="G181" s="211" t="s">
        <v>209</v>
      </c>
      <c r="H181" s="212">
        <v>4</v>
      </c>
      <c r="I181" s="213"/>
      <c r="J181" s="214">
        <f>ROUND(I181*H181,2)</f>
        <v>0</v>
      </c>
      <c r="K181" s="210" t="s">
        <v>19</v>
      </c>
      <c r="L181" s="215"/>
      <c r="M181" s="216" t="s">
        <v>19</v>
      </c>
      <c r="N181" s="217" t="s">
        <v>47</v>
      </c>
      <c r="O181" s="82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1" t="s">
        <v>135</v>
      </c>
      <c r="AT181" s="201" t="s">
        <v>175</v>
      </c>
      <c r="AU181" s="201" t="s">
        <v>84</v>
      </c>
      <c r="AY181" s="15" t="s">
        <v>115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5" t="s">
        <v>84</v>
      </c>
      <c r="BK181" s="202">
        <f>ROUND(I181*H181,2)</f>
        <v>0</v>
      </c>
      <c r="BL181" s="15" t="s">
        <v>121</v>
      </c>
      <c r="BM181" s="201" t="s">
        <v>401</v>
      </c>
    </row>
    <row r="182" s="2" customFormat="1" ht="16.5" customHeight="1">
      <c r="A182" s="36"/>
      <c r="B182" s="37"/>
      <c r="C182" s="190" t="s">
        <v>270</v>
      </c>
      <c r="D182" s="190" t="s">
        <v>116</v>
      </c>
      <c r="E182" s="191" t="s">
        <v>402</v>
      </c>
      <c r="F182" s="192" t="s">
        <v>403</v>
      </c>
      <c r="G182" s="193" t="s">
        <v>158</v>
      </c>
      <c r="H182" s="194">
        <v>6890</v>
      </c>
      <c r="I182" s="195"/>
      <c r="J182" s="196">
        <f>ROUND(I182*H182,2)</f>
        <v>0</v>
      </c>
      <c r="K182" s="192" t="s">
        <v>120</v>
      </c>
      <c r="L182" s="42"/>
      <c r="M182" s="197" t="s">
        <v>19</v>
      </c>
      <c r="N182" s="198" t="s">
        <v>47</v>
      </c>
      <c r="O182" s="82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1" t="s">
        <v>121</v>
      </c>
      <c r="AT182" s="201" t="s">
        <v>116</v>
      </c>
      <c r="AU182" s="201" t="s">
        <v>84</v>
      </c>
      <c r="AY182" s="15" t="s">
        <v>115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5" t="s">
        <v>84</v>
      </c>
      <c r="BK182" s="202">
        <f>ROUND(I182*H182,2)</f>
        <v>0</v>
      </c>
      <c r="BL182" s="15" t="s">
        <v>121</v>
      </c>
      <c r="BM182" s="201" t="s">
        <v>404</v>
      </c>
    </row>
    <row r="183" s="2" customFormat="1">
      <c r="A183" s="36"/>
      <c r="B183" s="37"/>
      <c r="C183" s="38"/>
      <c r="D183" s="203" t="s">
        <v>122</v>
      </c>
      <c r="E183" s="38"/>
      <c r="F183" s="204" t="s">
        <v>405</v>
      </c>
      <c r="G183" s="38"/>
      <c r="H183" s="38"/>
      <c r="I183" s="205"/>
      <c r="J183" s="38"/>
      <c r="K183" s="38"/>
      <c r="L183" s="42"/>
      <c r="M183" s="206"/>
      <c r="N183" s="207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122</v>
      </c>
      <c r="AU183" s="15" t="s">
        <v>84</v>
      </c>
    </row>
    <row r="184" s="11" customFormat="1" ht="25.92" customHeight="1">
      <c r="A184" s="11"/>
      <c r="B184" s="176"/>
      <c r="C184" s="177"/>
      <c r="D184" s="178" t="s">
        <v>75</v>
      </c>
      <c r="E184" s="179" t="s">
        <v>406</v>
      </c>
      <c r="F184" s="179" t="s">
        <v>407</v>
      </c>
      <c r="G184" s="177"/>
      <c r="H184" s="177"/>
      <c r="I184" s="180"/>
      <c r="J184" s="181">
        <f>BK184</f>
        <v>0</v>
      </c>
      <c r="K184" s="177"/>
      <c r="L184" s="182"/>
      <c r="M184" s="183"/>
      <c r="N184" s="184"/>
      <c r="O184" s="184"/>
      <c r="P184" s="185">
        <f>SUM(P185:P217)</f>
        <v>0</v>
      </c>
      <c r="Q184" s="184"/>
      <c r="R184" s="185">
        <f>SUM(R185:R217)</f>
        <v>0</v>
      </c>
      <c r="S184" s="184"/>
      <c r="T184" s="186">
        <f>SUM(T185:T217)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187" t="s">
        <v>84</v>
      </c>
      <c r="AT184" s="188" t="s">
        <v>75</v>
      </c>
      <c r="AU184" s="188" t="s">
        <v>76</v>
      </c>
      <c r="AY184" s="187" t="s">
        <v>115</v>
      </c>
      <c r="BK184" s="189">
        <f>SUM(BK185:BK217)</f>
        <v>0</v>
      </c>
    </row>
    <row r="185" s="2" customFormat="1" ht="16.5" customHeight="1">
      <c r="A185" s="36"/>
      <c r="B185" s="37"/>
      <c r="C185" s="190" t="s">
        <v>408</v>
      </c>
      <c r="D185" s="190" t="s">
        <v>116</v>
      </c>
      <c r="E185" s="191" t="s">
        <v>409</v>
      </c>
      <c r="F185" s="192" t="s">
        <v>410</v>
      </c>
      <c r="G185" s="193" t="s">
        <v>158</v>
      </c>
      <c r="H185" s="194">
        <v>23</v>
      </c>
      <c r="I185" s="195"/>
      <c r="J185" s="196">
        <f>ROUND(I185*H185,2)</f>
        <v>0</v>
      </c>
      <c r="K185" s="192" t="s">
        <v>120</v>
      </c>
      <c r="L185" s="42"/>
      <c r="M185" s="197" t="s">
        <v>19</v>
      </c>
      <c r="N185" s="198" t="s">
        <v>47</v>
      </c>
      <c r="O185" s="82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1" t="s">
        <v>121</v>
      </c>
      <c r="AT185" s="201" t="s">
        <v>116</v>
      </c>
      <c r="AU185" s="201" t="s">
        <v>84</v>
      </c>
      <c r="AY185" s="15" t="s">
        <v>115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5" t="s">
        <v>84</v>
      </c>
      <c r="BK185" s="202">
        <f>ROUND(I185*H185,2)</f>
        <v>0</v>
      </c>
      <c r="BL185" s="15" t="s">
        <v>121</v>
      </c>
      <c r="BM185" s="201" t="s">
        <v>411</v>
      </c>
    </row>
    <row r="186" s="2" customFormat="1">
      <c r="A186" s="36"/>
      <c r="B186" s="37"/>
      <c r="C186" s="38"/>
      <c r="D186" s="203" t="s">
        <v>122</v>
      </c>
      <c r="E186" s="38"/>
      <c r="F186" s="204" t="s">
        <v>412</v>
      </c>
      <c r="G186" s="38"/>
      <c r="H186" s="38"/>
      <c r="I186" s="205"/>
      <c r="J186" s="38"/>
      <c r="K186" s="38"/>
      <c r="L186" s="42"/>
      <c r="M186" s="206"/>
      <c r="N186" s="207"/>
      <c r="O186" s="82"/>
      <c r="P186" s="82"/>
      <c r="Q186" s="82"/>
      <c r="R186" s="82"/>
      <c r="S186" s="82"/>
      <c r="T186" s="83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122</v>
      </c>
      <c r="AU186" s="15" t="s">
        <v>84</v>
      </c>
    </row>
    <row r="187" s="2" customFormat="1" ht="24.15" customHeight="1">
      <c r="A187" s="36"/>
      <c r="B187" s="37"/>
      <c r="C187" s="190" t="s">
        <v>274</v>
      </c>
      <c r="D187" s="190" t="s">
        <v>116</v>
      </c>
      <c r="E187" s="191" t="s">
        <v>413</v>
      </c>
      <c r="F187" s="192" t="s">
        <v>414</v>
      </c>
      <c r="G187" s="193" t="s">
        <v>209</v>
      </c>
      <c r="H187" s="194">
        <v>2</v>
      </c>
      <c r="I187" s="195"/>
      <c r="J187" s="196">
        <f>ROUND(I187*H187,2)</f>
        <v>0</v>
      </c>
      <c r="K187" s="192" t="s">
        <v>120</v>
      </c>
      <c r="L187" s="42"/>
      <c r="M187" s="197" t="s">
        <v>19</v>
      </c>
      <c r="N187" s="198" t="s">
        <v>47</v>
      </c>
      <c r="O187" s="82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1" t="s">
        <v>121</v>
      </c>
      <c r="AT187" s="201" t="s">
        <v>116</v>
      </c>
      <c r="AU187" s="201" t="s">
        <v>84</v>
      </c>
      <c r="AY187" s="15" t="s">
        <v>115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5" t="s">
        <v>84</v>
      </c>
      <c r="BK187" s="202">
        <f>ROUND(I187*H187,2)</f>
        <v>0</v>
      </c>
      <c r="BL187" s="15" t="s">
        <v>121</v>
      </c>
      <c r="BM187" s="201" t="s">
        <v>415</v>
      </c>
    </row>
    <row r="188" s="2" customFormat="1">
      <c r="A188" s="36"/>
      <c r="B188" s="37"/>
      <c r="C188" s="38"/>
      <c r="D188" s="203" t="s">
        <v>122</v>
      </c>
      <c r="E188" s="38"/>
      <c r="F188" s="204" t="s">
        <v>416</v>
      </c>
      <c r="G188" s="38"/>
      <c r="H188" s="38"/>
      <c r="I188" s="205"/>
      <c r="J188" s="38"/>
      <c r="K188" s="38"/>
      <c r="L188" s="42"/>
      <c r="M188" s="206"/>
      <c r="N188" s="207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122</v>
      </c>
      <c r="AU188" s="15" t="s">
        <v>84</v>
      </c>
    </row>
    <row r="189" s="2" customFormat="1" ht="16.5" customHeight="1">
      <c r="A189" s="36"/>
      <c r="B189" s="37"/>
      <c r="C189" s="208" t="s">
        <v>417</v>
      </c>
      <c r="D189" s="208" t="s">
        <v>175</v>
      </c>
      <c r="E189" s="209" t="s">
        <v>418</v>
      </c>
      <c r="F189" s="210" t="s">
        <v>419</v>
      </c>
      <c r="G189" s="211" t="s">
        <v>209</v>
      </c>
      <c r="H189" s="212">
        <v>2</v>
      </c>
      <c r="I189" s="213"/>
      <c r="J189" s="214">
        <f>ROUND(I189*H189,2)</f>
        <v>0</v>
      </c>
      <c r="K189" s="210" t="s">
        <v>19</v>
      </c>
      <c r="L189" s="215"/>
      <c r="M189" s="216" t="s">
        <v>19</v>
      </c>
      <c r="N189" s="217" t="s">
        <v>47</v>
      </c>
      <c r="O189" s="82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1" t="s">
        <v>135</v>
      </c>
      <c r="AT189" s="201" t="s">
        <v>175</v>
      </c>
      <c r="AU189" s="201" t="s">
        <v>84</v>
      </c>
      <c r="AY189" s="15" t="s">
        <v>115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5" t="s">
        <v>84</v>
      </c>
      <c r="BK189" s="202">
        <f>ROUND(I189*H189,2)</f>
        <v>0</v>
      </c>
      <c r="BL189" s="15" t="s">
        <v>121</v>
      </c>
      <c r="BM189" s="201" t="s">
        <v>420</v>
      </c>
    </row>
    <row r="190" s="2" customFormat="1" ht="16.5" customHeight="1">
      <c r="A190" s="36"/>
      <c r="B190" s="37"/>
      <c r="C190" s="208" t="s">
        <v>277</v>
      </c>
      <c r="D190" s="208" t="s">
        <v>175</v>
      </c>
      <c r="E190" s="209" t="s">
        <v>421</v>
      </c>
      <c r="F190" s="210" t="s">
        <v>422</v>
      </c>
      <c r="G190" s="211" t="s">
        <v>144</v>
      </c>
      <c r="H190" s="212">
        <v>0.002</v>
      </c>
      <c r="I190" s="213"/>
      <c r="J190" s="214">
        <f>ROUND(I190*H190,2)</f>
        <v>0</v>
      </c>
      <c r="K190" s="210" t="s">
        <v>120</v>
      </c>
      <c r="L190" s="215"/>
      <c r="M190" s="216" t="s">
        <v>19</v>
      </c>
      <c r="N190" s="217" t="s">
        <v>47</v>
      </c>
      <c r="O190" s="82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1" t="s">
        <v>135</v>
      </c>
      <c r="AT190" s="201" t="s">
        <v>175</v>
      </c>
      <c r="AU190" s="201" t="s">
        <v>84</v>
      </c>
      <c r="AY190" s="15" t="s">
        <v>115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5" t="s">
        <v>84</v>
      </c>
      <c r="BK190" s="202">
        <f>ROUND(I190*H190,2)</f>
        <v>0</v>
      </c>
      <c r="BL190" s="15" t="s">
        <v>121</v>
      </c>
      <c r="BM190" s="201" t="s">
        <v>423</v>
      </c>
    </row>
    <row r="191" s="2" customFormat="1" ht="16.5" customHeight="1">
      <c r="A191" s="36"/>
      <c r="B191" s="37"/>
      <c r="C191" s="190" t="s">
        <v>424</v>
      </c>
      <c r="D191" s="190" t="s">
        <v>116</v>
      </c>
      <c r="E191" s="191" t="s">
        <v>425</v>
      </c>
      <c r="F191" s="192" t="s">
        <v>426</v>
      </c>
      <c r="G191" s="193" t="s">
        <v>119</v>
      </c>
      <c r="H191" s="194">
        <v>0.32000000000000001</v>
      </c>
      <c r="I191" s="195"/>
      <c r="J191" s="196">
        <f>ROUND(I191*H191,2)</f>
        <v>0</v>
      </c>
      <c r="K191" s="192" t="s">
        <v>120</v>
      </c>
      <c r="L191" s="42"/>
      <c r="M191" s="197" t="s">
        <v>19</v>
      </c>
      <c r="N191" s="198" t="s">
        <v>47</v>
      </c>
      <c r="O191" s="82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1" t="s">
        <v>121</v>
      </c>
      <c r="AT191" s="201" t="s">
        <v>116</v>
      </c>
      <c r="AU191" s="201" t="s">
        <v>84</v>
      </c>
      <c r="AY191" s="15" t="s">
        <v>115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5" t="s">
        <v>84</v>
      </c>
      <c r="BK191" s="202">
        <f>ROUND(I191*H191,2)</f>
        <v>0</v>
      </c>
      <c r="BL191" s="15" t="s">
        <v>121</v>
      </c>
      <c r="BM191" s="201" t="s">
        <v>427</v>
      </c>
    </row>
    <row r="192" s="2" customFormat="1">
      <c r="A192" s="36"/>
      <c r="B192" s="37"/>
      <c r="C192" s="38"/>
      <c r="D192" s="203" t="s">
        <v>122</v>
      </c>
      <c r="E192" s="38"/>
      <c r="F192" s="204" t="s">
        <v>428</v>
      </c>
      <c r="G192" s="38"/>
      <c r="H192" s="38"/>
      <c r="I192" s="205"/>
      <c r="J192" s="38"/>
      <c r="K192" s="38"/>
      <c r="L192" s="42"/>
      <c r="M192" s="206"/>
      <c r="N192" s="207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122</v>
      </c>
      <c r="AU192" s="15" t="s">
        <v>84</v>
      </c>
    </row>
    <row r="193" s="2" customFormat="1" ht="16.5" customHeight="1">
      <c r="A193" s="36"/>
      <c r="B193" s="37"/>
      <c r="C193" s="208" t="s">
        <v>281</v>
      </c>
      <c r="D193" s="208" t="s">
        <v>175</v>
      </c>
      <c r="E193" s="209" t="s">
        <v>429</v>
      </c>
      <c r="F193" s="210" t="s">
        <v>430</v>
      </c>
      <c r="G193" s="211" t="s">
        <v>198</v>
      </c>
      <c r="H193" s="212">
        <v>6.4000000000000004</v>
      </c>
      <c r="I193" s="213"/>
      <c r="J193" s="214">
        <f>ROUND(I193*H193,2)</f>
        <v>0</v>
      </c>
      <c r="K193" s="210" t="s">
        <v>120</v>
      </c>
      <c r="L193" s="215"/>
      <c r="M193" s="216" t="s">
        <v>19</v>
      </c>
      <c r="N193" s="217" t="s">
        <v>47</v>
      </c>
      <c r="O193" s="82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1" t="s">
        <v>135</v>
      </c>
      <c r="AT193" s="201" t="s">
        <v>175</v>
      </c>
      <c r="AU193" s="201" t="s">
        <v>84</v>
      </c>
      <c r="AY193" s="15" t="s">
        <v>115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5" t="s">
        <v>84</v>
      </c>
      <c r="BK193" s="202">
        <f>ROUND(I193*H193,2)</f>
        <v>0</v>
      </c>
      <c r="BL193" s="15" t="s">
        <v>121</v>
      </c>
      <c r="BM193" s="201" t="s">
        <v>431</v>
      </c>
    </row>
    <row r="194" s="2" customFormat="1" ht="16.5" customHeight="1">
      <c r="A194" s="36"/>
      <c r="B194" s="37"/>
      <c r="C194" s="190" t="s">
        <v>432</v>
      </c>
      <c r="D194" s="190" t="s">
        <v>116</v>
      </c>
      <c r="E194" s="191" t="s">
        <v>433</v>
      </c>
      <c r="F194" s="192" t="s">
        <v>434</v>
      </c>
      <c r="G194" s="193" t="s">
        <v>119</v>
      </c>
      <c r="H194" s="194">
        <v>7</v>
      </c>
      <c r="I194" s="195"/>
      <c r="J194" s="196">
        <f>ROUND(I194*H194,2)</f>
        <v>0</v>
      </c>
      <c r="K194" s="192" t="s">
        <v>19</v>
      </c>
      <c r="L194" s="42"/>
      <c r="M194" s="197" t="s">
        <v>19</v>
      </c>
      <c r="N194" s="198" t="s">
        <v>47</v>
      </c>
      <c r="O194" s="82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1" t="s">
        <v>121</v>
      </c>
      <c r="AT194" s="201" t="s">
        <v>116</v>
      </c>
      <c r="AU194" s="201" t="s">
        <v>84</v>
      </c>
      <c r="AY194" s="15" t="s">
        <v>115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5" t="s">
        <v>84</v>
      </c>
      <c r="BK194" s="202">
        <f>ROUND(I194*H194,2)</f>
        <v>0</v>
      </c>
      <c r="BL194" s="15" t="s">
        <v>121</v>
      </c>
      <c r="BM194" s="201" t="s">
        <v>435</v>
      </c>
    </row>
    <row r="195" s="2" customFormat="1" ht="16.5" customHeight="1">
      <c r="A195" s="36"/>
      <c r="B195" s="37"/>
      <c r="C195" s="208" t="s">
        <v>285</v>
      </c>
      <c r="D195" s="208" t="s">
        <v>175</v>
      </c>
      <c r="E195" s="209" t="s">
        <v>436</v>
      </c>
      <c r="F195" s="210" t="s">
        <v>437</v>
      </c>
      <c r="G195" s="211" t="s">
        <v>298</v>
      </c>
      <c r="H195" s="212">
        <v>1.75</v>
      </c>
      <c r="I195" s="213"/>
      <c r="J195" s="214">
        <f>ROUND(I195*H195,2)</f>
        <v>0</v>
      </c>
      <c r="K195" s="210" t="s">
        <v>19</v>
      </c>
      <c r="L195" s="215"/>
      <c r="M195" s="216" t="s">
        <v>19</v>
      </c>
      <c r="N195" s="217" t="s">
        <v>47</v>
      </c>
      <c r="O195" s="82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1" t="s">
        <v>135</v>
      </c>
      <c r="AT195" s="201" t="s">
        <v>175</v>
      </c>
      <c r="AU195" s="201" t="s">
        <v>84</v>
      </c>
      <c r="AY195" s="15" t="s">
        <v>115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5" t="s">
        <v>84</v>
      </c>
      <c r="BK195" s="202">
        <f>ROUND(I195*H195,2)</f>
        <v>0</v>
      </c>
      <c r="BL195" s="15" t="s">
        <v>121</v>
      </c>
      <c r="BM195" s="201" t="s">
        <v>438</v>
      </c>
    </row>
    <row r="196" s="2" customFormat="1" ht="16.5" customHeight="1">
      <c r="A196" s="36"/>
      <c r="B196" s="37"/>
      <c r="C196" s="190" t="s">
        <v>439</v>
      </c>
      <c r="D196" s="190" t="s">
        <v>116</v>
      </c>
      <c r="E196" s="191" t="s">
        <v>287</v>
      </c>
      <c r="F196" s="192" t="s">
        <v>288</v>
      </c>
      <c r="G196" s="193" t="s">
        <v>289</v>
      </c>
      <c r="H196" s="194">
        <v>4</v>
      </c>
      <c r="I196" s="195"/>
      <c r="J196" s="196">
        <f>ROUND(I196*H196,2)</f>
        <v>0</v>
      </c>
      <c r="K196" s="192" t="s">
        <v>19</v>
      </c>
      <c r="L196" s="42"/>
      <c r="M196" s="197" t="s">
        <v>19</v>
      </c>
      <c r="N196" s="198" t="s">
        <v>47</v>
      </c>
      <c r="O196" s="82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1" t="s">
        <v>121</v>
      </c>
      <c r="AT196" s="201" t="s">
        <v>116</v>
      </c>
      <c r="AU196" s="201" t="s">
        <v>84</v>
      </c>
      <c r="AY196" s="15" t="s">
        <v>115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5" t="s">
        <v>84</v>
      </c>
      <c r="BK196" s="202">
        <f>ROUND(I196*H196,2)</f>
        <v>0</v>
      </c>
      <c r="BL196" s="15" t="s">
        <v>121</v>
      </c>
      <c r="BM196" s="201" t="s">
        <v>440</v>
      </c>
    </row>
    <row r="197" s="2" customFormat="1" ht="16.5" customHeight="1">
      <c r="A197" s="36"/>
      <c r="B197" s="37"/>
      <c r="C197" s="190" t="s">
        <v>290</v>
      </c>
      <c r="D197" s="190" t="s">
        <v>116</v>
      </c>
      <c r="E197" s="191" t="s">
        <v>441</v>
      </c>
      <c r="F197" s="192" t="s">
        <v>442</v>
      </c>
      <c r="G197" s="193" t="s">
        <v>289</v>
      </c>
      <c r="H197" s="194">
        <v>1</v>
      </c>
      <c r="I197" s="195"/>
      <c r="J197" s="196">
        <f>ROUND(I197*H197,2)</f>
        <v>0</v>
      </c>
      <c r="K197" s="192" t="s">
        <v>19</v>
      </c>
      <c r="L197" s="42"/>
      <c r="M197" s="197" t="s">
        <v>19</v>
      </c>
      <c r="N197" s="198" t="s">
        <v>47</v>
      </c>
      <c r="O197" s="82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1" t="s">
        <v>121</v>
      </c>
      <c r="AT197" s="201" t="s">
        <v>116</v>
      </c>
      <c r="AU197" s="201" t="s">
        <v>84</v>
      </c>
      <c r="AY197" s="15" t="s">
        <v>115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5" t="s">
        <v>84</v>
      </c>
      <c r="BK197" s="202">
        <f>ROUND(I197*H197,2)</f>
        <v>0</v>
      </c>
      <c r="BL197" s="15" t="s">
        <v>121</v>
      </c>
      <c r="BM197" s="201" t="s">
        <v>443</v>
      </c>
    </row>
    <row r="198" s="2" customFormat="1" ht="16.5" customHeight="1">
      <c r="A198" s="36"/>
      <c r="B198" s="37"/>
      <c r="C198" s="190" t="s">
        <v>444</v>
      </c>
      <c r="D198" s="190" t="s">
        <v>116</v>
      </c>
      <c r="E198" s="191" t="s">
        <v>445</v>
      </c>
      <c r="F198" s="192" t="s">
        <v>446</v>
      </c>
      <c r="G198" s="193" t="s">
        <v>289</v>
      </c>
      <c r="H198" s="194">
        <v>1</v>
      </c>
      <c r="I198" s="195"/>
      <c r="J198" s="196">
        <f>ROUND(I198*H198,2)</f>
        <v>0</v>
      </c>
      <c r="K198" s="192" t="s">
        <v>19</v>
      </c>
      <c r="L198" s="42"/>
      <c r="M198" s="197" t="s">
        <v>19</v>
      </c>
      <c r="N198" s="198" t="s">
        <v>47</v>
      </c>
      <c r="O198" s="82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1" t="s">
        <v>121</v>
      </c>
      <c r="AT198" s="201" t="s">
        <v>116</v>
      </c>
      <c r="AU198" s="201" t="s">
        <v>84</v>
      </c>
      <c r="AY198" s="15" t="s">
        <v>115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5" t="s">
        <v>84</v>
      </c>
      <c r="BK198" s="202">
        <f>ROUND(I198*H198,2)</f>
        <v>0</v>
      </c>
      <c r="BL198" s="15" t="s">
        <v>121</v>
      </c>
      <c r="BM198" s="201" t="s">
        <v>447</v>
      </c>
    </row>
    <row r="199" s="2" customFormat="1" ht="24.15" customHeight="1">
      <c r="A199" s="36"/>
      <c r="B199" s="37"/>
      <c r="C199" s="190" t="s">
        <v>293</v>
      </c>
      <c r="D199" s="190" t="s">
        <v>116</v>
      </c>
      <c r="E199" s="191" t="s">
        <v>291</v>
      </c>
      <c r="F199" s="192" t="s">
        <v>292</v>
      </c>
      <c r="G199" s="193" t="s">
        <v>209</v>
      </c>
      <c r="H199" s="194">
        <v>5</v>
      </c>
      <c r="I199" s="195"/>
      <c r="J199" s="196">
        <f>ROUND(I199*H199,2)</f>
        <v>0</v>
      </c>
      <c r="K199" s="192" t="s">
        <v>120</v>
      </c>
      <c r="L199" s="42"/>
      <c r="M199" s="197" t="s">
        <v>19</v>
      </c>
      <c r="N199" s="198" t="s">
        <v>47</v>
      </c>
      <c r="O199" s="82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1" t="s">
        <v>121</v>
      </c>
      <c r="AT199" s="201" t="s">
        <v>116</v>
      </c>
      <c r="AU199" s="201" t="s">
        <v>84</v>
      </c>
      <c r="AY199" s="15" t="s">
        <v>115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5" t="s">
        <v>84</v>
      </c>
      <c r="BK199" s="202">
        <f>ROUND(I199*H199,2)</f>
        <v>0</v>
      </c>
      <c r="BL199" s="15" t="s">
        <v>121</v>
      </c>
      <c r="BM199" s="201" t="s">
        <v>448</v>
      </c>
    </row>
    <row r="200" s="2" customFormat="1">
      <c r="A200" s="36"/>
      <c r="B200" s="37"/>
      <c r="C200" s="38"/>
      <c r="D200" s="203" t="s">
        <v>122</v>
      </c>
      <c r="E200" s="38"/>
      <c r="F200" s="204" t="s">
        <v>294</v>
      </c>
      <c r="G200" s="38"/>
      <c r="H200" s="38"/>
      <c r="I200" s="205"/>
      <c r="J200" s="38"/>
      <c r="K200" s="38"/>
      <c r="L200" s="42"/>
      <c r="M200" s="206"/>
      <c r="N200" s="207"/>
      <c r="O200" s="82"/>
      <c r="P200" s="82"/>
      <c r="Q200" s="82"/>
      <c r="R200" s="82"/>
      <c r="S200" s="82"/>
      <c r="T200" s="83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122</v>
      </c>
      <c r="AU200" s="15" t="s">
        <v>84</v>
      </c>
    </row>
    <row r="201" s="2" customFormat="1" ht="24.15" customHeight="1">
      <c r="A201" s="36"/>
      <c r="B201" s="37"/>
      <c r="C201" s="190" t="s">
        <v>449</v>
      </c>
      <c r="D201" s="190" t="s">
        <v>116</v>
      </c>
      <c r="E201" s="191" t="s">
        <v>450</v>
      </c>
      <c r="F201" s="192" t="s">
        <v>451</v>
      </c>
      <c r="G201" s="193" t="s">
        <v>209</v>
      </c>
      <c r="H201" s="194">
        <v>1</v>
      </c>
      <c r="I201" s="195"/>
      <c r="J201" s="196">
        <f>ROUND(I201*H201,2)</f>
        <v>0</v>
      </c>
      <c r="K201" s="192" t="s">
        <v>120</v>
      </c>
      <c r="L201" s="42"/>
      <c r="M201" s="197" t="s">
        <v>19</v>
      </c>
      <c r="N201" s="198" t="s">
        <v>47</v>
      </c>
      <c r="O201" s="82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1" t="s">
        <v>121</v>
      </c>
      <c r="AT201" s="201" t="s">
        <v>116</v>
      </c>
      <c r="AU201" s="201" t="s">
        <v>84</v>
      </c>
      <c r="AY201" s="15" t="s">
        <v>115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5" t="s">
        <v>84</v>
      </c>
      <c r="BK201" s="202">
        <f>ROUND(I201*H201,2)</f>
        <v>0</v>
      </c>
      <c r="BL201" s="15" t="s">
        <v>121</v>
      </c>
      <c r="BM201" s="201" t="s">
        <v>452</v>
      </c>
    </row>
    <row r="202" s="2" customFormat="1">
      <c r="A202" s="36"/>
      <c r="B202" s="37"/>
      <c r="C202" s="38"/>
      <c r="D202" s="203" t="s">
        <v>122</v>
      </c>
      <c r="E202" s="38"/>
      <c r="F202" s="204" t="s">
        <v>453</v>
      </c>
      <c r="G202" s="38"/>
      <c r="H202" s="38"/>
      <c r="I202" s="205"/>
      <c r="J202" s="38"/>
      <c r="K202" s="38"/>
      <c r="L202" s="42"/>
      <c r="M202" s="206"/>
      <c r="N202" s="207"/>
      <c r="O202" s="82"/>
      <c r="P202" s="82"/>
      <c r="Q202" s="82"/>
      <c r="R202" s="82"/>
      <c r="S202" s="82"/>
      <c r="T202" s="83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122</v>
      </c>
      <c r="AU202" s="15" t="s">
        <v>84</v>
      </c>
    </row>
    <row r="203" s="2" customFormat="1" ht="16.5" customHeight="1">
      <c r="A203" s="36"/>
      <c r="B203" s="37"/>
      <c r="C203" s="208" t="s">
        <v>299</v>
      </c>
      <c r="D203" s="208" t="s">
        <v>175</v>
      </c>
      <c r="E203" s="209" t="s">
        <v>296</v>
      </c>
      <c r="F203" s="210" t="s">
        <v>297</v>
      </c>
      <c r="G203" s="211" t="s">
        <v>298</v>
      </c>
      <c r="H203" s="212">
        <v>3</v>
      </c>
      <c r="I203" s="213"/>
      <c r="J203" s="214">
        <f>ROUND(I203*H203,2)</f>
        <v>0</v>
      </c>
      <c r="K203" s="210" t="s">
        <v>120</v>
      </c>
      <c r="L203" s="215"/>
      <c r="M203" s="216" t="s">
        <v>19</v>
      </c>
      <c r="N203" s="217" t="s">
        <v>47</v>
      </c>
      <c r="O203" s="82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1" t="s">
        <v>135</v>
      </c>
      <c r="AT203" s="201" t="s">
        <v>175</v>
      </c>
      <c r="AU203" s="201" t="s">
        <v>84</v>
      </c>
      <c r="AY203" s="15" t="s">
        <v>115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5" t="s">
        <v>84</v>
      </c>
      <c r="BK203" s="202">
        <f>ROUND(I203*H203,2)</f>
        <v>0</v>
      </c>
      <c r="BL203" s="15" t="s">
        <v>121</v>
      </c>
      <c r="BM203" s="201" t="s">
        <v>454</v>
      </c>
    </row>
    <row r="204" s="2" customFormat="1" ht="21.75" customHeight="1">
      <c r="A204" s="36"/>
      <c r="B204" s="37"/>
      <c r="C204" s="190" t="s">
        <v>455</v>
      </c>
      <c r="D204" s="190" t="s">
        <v>116</v>
      </c>
      <c r="E204" s="191" t="s">
        <v>456</v>
      </c>
      <c r="F204" s="192" t="s">
        <v>457</v>
      </c>
      <c r="G204" s="193" t="s">
        <v>209</v>
      </c>
      <c r="H204" s="194">
        <v>3</v>
      </c>
      <c r="I204" s="195"/>
      <c r="J204" s="196">
        <f>ROUND(I204*H204,2)</f>
        <v>0</v>
      </c>
      <c r="K204" s="192" t="s">
        <v>19</v>
      </c>
      <c r="L204" s="42"/>
      <c r="M204" s="197" t="s">
        <v>19</v>
      </c>
      <c r="N204" s="198" t="s">
        <v>47</v>
      </c>
      <c r="O204" s="82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1" t="s">
        <v>121</v>
      </c>
      <c r="AT204" s="201" t="s">
        <v>116</v>
      </c>
      <c r="AU204" s="201" t="s">
        <v>84</v>
      </c>
      <c r="AY204" s="15" t="s">
        <v>115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5" t="s">
        <v>84</v>
      </c>
      <c r="BK204" s="202">
        <f>ROUND(I204*H204,2)</f>
        <v>0</v>
      </c>
      <c r="BL204" s="15" t="s">
        <v>121</v>
      </c>
      <c r="BM204" s="201" t="s">
        <v>458</v>
      </c>
    </row>
    <row r="205" s="2" customFormat="1" ht="16.5" customHeight="1">
      <c r="A205" s="36"/>
      <c r="B205" s="37"/>
      <c r="C205" s="190" t="s">
        <v>302</v>
      </c>
      <c r="D205" s="190" t="s">
        <v>116</v>
      </c>
      <c r="E205" s="191" t="s">
        <v>459</v>
      </c>
      <c r="F205" s="192" t="s">
        <v>460</v>
      </c>
      <c r="G205" s="193" t="s">
        <v>158</v>
      </c>
      <c r="H205" s="194">
        <v>23</v>
      </c>
      <c r="I205" s="195"/>
      <c r="J205" s="196">
        <f>ROUND(I205*H205,2)</f>
        <v>0</v>
      </c>
      <c r="K205" s="192" t="s">
        <v>19</v>
      </c>
      <c r="L205" s="42"/>
      <c r="M205" s="197" t="s">
        <v>19</v>
      </c>
      <c r="N205" s="198" t="s">
        <v>47</v>
      </c>
      <c r="O205" s="82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1" t="s">
        <v>121</v>
      </c>
      <c r="AT205" s="201" t="s">
        <v>116</v>
      </c>
      <c r="AU205" s="201" t="s">
        <v>84</v>
      </c>
      <c r="AY205" s="15" t="s">
        <v>115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5" t="s">
        <v>84</v>
      </c>
      <c r="BK205" s="202">
        <f>ROUND(I205*H205,2)</f>
        <v>0</v>
      </c>
      <c r="BL205" s="15" t="s">
        <v>121</v>
      </c>
      <c r="BM205" s="201" t="s">
        <v>461</v>
      </c>
    </row>
    <row r="206" s="2" customFormat="1" ht="16.5" customHeight="1">
      <c r="A206" s="36"/>
      <c r="B206" s="37"/>
      <c r="C206" s="208" t="s">
        <v>462</v>
      </c>
      <c r="D206" s="208" t="s">
        <v>175</v>
      </c>
      <c r="E206" s="209" t="s">
        <v>463</v>
      </c>
      <c r="F206" s="210" t="s">
        <v>464</v>
      </c>
      <c r="G206" s="211" t="s">
        <v>158</v>
      </c>
      <c r="H206" s="212">
        <v>15</v>
      </c>
      <c r="I206" s="213"/>
      <c r="J206" s="214">
        <f>ROUND(I206*H206,2)</f>
        <v>0</v>
      </c>
      <c r="K206" s="210" t="s">
        <v>120</v>
      </c>
      <c r="L206" s="215"/>
      <c r="M206" s="216" t="s">
        <v>19</v>
      </c>
      <c r="N206" s="217" t="s">
        <v>47</v>
      </c>
      <c r="O206" s="82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1" t="s">
        <v>135</v>
      </c>
      <c r="AT206" s="201" t="s">
        <v>175</v>
      </c>
      <c r="AU206" s="201" t="s">
        <v>84</v>
      </c>
      <c r="AY206" s="15" t="s">
        <v>115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5" t="s">
        <v>84</v>
      </c>
      <c r="BK206" s="202">
        <f>ROUND(I206*H206,2)</f>
        <v>0</v>
      </c>
      <c r="BL206" s="15" t="s">
        <v>121</v>
      </c>
      <c r="BM206" s="201" t="s">
        <v>465</v>
      </c>
    </row>
    <row r="207" s="2" customFormat="1" ht="16.5" customHeight="1">
      <c r="A207" s="36"/>
      <c r="B207" s="37"/>
      <c r="C207" s="208" t="s">
        <v>306</v>
      </c>
      <c r="D207" s="208" t="s">
        <v>175</v>
      </c>
      <c r="E207" s="209" t="s">
        <v>466</v>
      </c>
      <c r="F207" s="210" t="s">
        <v>467</v>
      </c>
      <c r="G207" s="211" t="s">
        <v>158</v>
      </c>
      <c r="H207" s="212">
        <v>8</v>
      </c>
      <c r="I207" s="213"/>
      <c r="J207" s="214">
        <f>ROUND(I207*H207,2)</f>
        <v>0</v>
      </c>
      <c r="K207" s="210" t="s">
        <v>19</v>
      </c>
      <c r="L207" s="215"/>
      <c r="M207" s="216" t="s">
        <v>19</v>
      </c>
      <c r="N207" s="217" t="s">
        <v>47</v>
      </c>
      <c r="O207" s="82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1" t="s">
        <v>135</v>
      </c>
      <c r="AT207" s="201" t="s">
        <v>175</v>
      </c>
      <c r="AU207" s="201" t="s">
        <v>84</v>
      </c>
      <c r="AY207" s="15" t="s">
        <v>115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5" t="s">
        <v>84</v>
      </c>
      <c r="BK207" s="202">
        <f>ROUND(I207*H207,2)</f>
        <v>0</v>
      </c>
      <c r="BL207" s="15" t="s">
        <v>121</v>
      </c>
      <c r="BM207" s="201" t="s">
        <v>468</v>
      </c>
    </row>
    <row r="208" s="2" customFormat="1" ht="16.5" customHeight="1">
      <c r="A208" s="36"/>
      <c r="B208" s="37"/>
      <c r="C208" s="190" t="s">
        <v>469</v>
      </c>
      <c r="D208" s="190" t="s">
        <v>116</v>
      </c>
      <c r="E208" s="191" t="s">
        <v>470</v>
      </c>
      <c r="F208" s="192" t="s">
        <v>471</v>
      </c>
      <c r="G208" s="193" t="s">
        <v>158</v>
      </c>
      <c r="H208" s="194">
        <v>115</v>
      </c>
      <c r="I208" s="195"/>
      <c r="J208" s="196">
        <f>ROUND(I208*H208,2)</f>
        <v>0</v>
      </c>
      <c r="K208" s="192" t="s">
        <v>19</v>
      </c>
      <c r="L208" s="42"/>
      <c r="M208" s="197" t="s">
        <v>19</v>
      </c>
      <c r="N208" s="198" t="s">
        <v>47</v>
      </c>
      <c r="O208" s="82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1" t="s">
        <v>121</v>
      </c>
      <c r="AT208" s="201" t="s">
        <v>116</v>
      </c>
      <c r="AU208" s="201" t="s">
        <v>84</v>
      </c>
      <c r="AY208" s="15" t="s">
        <v>115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5" t="s">
        <v>84</v>
      </c>
      <c r="BK208" s="202">
        <f>ROUND(I208*H208,2)</f>
        <v>0</v>
      </c>
      <c r="BL208" s="15" t="s">
        <v>121</v>
      </c>
      <c r="BM208" s="201" t="s">
        <v>472</v>
      </c>
    </row>
    <row r="209" s="2" customFormat="1" ht="16.5" customHeight="1">
      <c r="A209" s="36"/>
      <c r="B209" s="37"/>
      <c r="C209" s="208" t="s">
        <v>309</v>
      </c>
      <c r="D209" s="208" t="s">
        <v>175</v>
      </c>
      <c r="E209" s="209" t="s">
        <v>254</v>
      </c>
      <c r="F209" s="210" t="s">
        <v>255</v>
      </c>
      <c r="G209" s="211" t="s">
        <v>158</v>
      </c>
      <c r="H209" s="212">
        <v>115</v>
      </c>
      <c r="I209" s="213"/>
      <c r="J209" s="214">
        <f>ROUND(I209*H209,2)</f>
        <v>0</v>
      </c>
      <c r="K209" s="210" t="s">
        <v>19</v>
      </c>
      <c r="L209" s="215"/>
      <c r="M209" s="216" t="s">
        <v>19</v>
      </c>
      <c r="N209" s="217" t="s">
        <v>47</v>
      </c>
      <c r="O209" s="82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1" t="s">
        <v>135</v>
      </c>
      <c r="AT209" s="201" t="s">
        <v>175</v>
      </c>
      <c r="AU209" s="201" t="s">
        <v>84</v>
      </c>
      <c r="AY209" s="15" t="s">
        <v>115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5" t="s">
        <v>84</v>
      </c>
      <c r="BK209" s="202">
        <f>ROUND(I209*H209,2)</f>
        <v>0</v>
      </c>
      <c r="BL209" s="15" t="s">
        <v>121</v>
      </c>
      <c r="BM209" s="201" t="s">
        <v>473</v>
      </c>
    </row>
    <row r="210" s="2" customFormat="1" ht="16.5" customHeight="1">
      <c r="A210" s="36"/>
      <c r="B210" s="37"/>
      <c r="C210" s="190" t="s">
        <v>474</v>
      </c>
      <c r="D210" s="190" t="s">
        <v>116</v>
      </c>
      <c r="E210" s="191" t="s">
        <v>351</v>
      </c>
      <c r="F210" s="192" t="s">
        <v>352</v>
      </c>
      <c r="G210" s="193" t="s">
        <v>289</v>
      </c>
      <c r="H210" s="194">
        <v>14</v>
      </c>
      <c r="I210" s="195"/>
      <c r="J210" s="196">
        <f>ROUND(I210*H210,2)</f>
        <v>0</v>
      </c>
      <c r="K210" s="192" t="s">
        <v>120</v>
      </c>
      <c r="L210" s="42"/>
      <c r="M210" s="197" t="s">
        <v>19</v>
      </c>
      <c r="N210" s="198" t="s">
        <v>47</v>
      </c>
      <c r="O210" s="82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1" t="s">
        <v>121</v>
      </c>
      <c r="AT210" s="201" t="s">
        <v>116</v>
      </c>
      <c r="AU210" s="201" t="s">
        <v>84</v>
      </c>
      <c r="AY210" s="15" t="s">
        <v>115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5" t="s">
        <v>84</v>
      </c>
      <c r="BK210" s="202">
        <f>ROUND(I210*H210,2)</f>
        <v>0</v>
      </c>
      <c r="BL210" s="15" t="s">
        <v>121</v>
      </c>
      <c r="BM210" s="201" t="s">
        <v>475</v>
      </c>
    </row>
    <row r="211" s="2" customFormat="1">
      <c r="A211" s="36"/>
      <c r="B211" s="37"/>
      <c r="C211" s="38"/>
      <c r="D211" s="203" t="s">
        <v>122</v>
      </c>
      <c r="E211" s="38"/>
      <c r="F211" s="204" t="s">
        <v>354</v>
      </c>
      <c r="G211" s="38"/>
      <c r="H211" s="38"/>
      <c r="I211" s="205"/>
      <c r="J211" s="38"/>
      <c r="K211" s="38"/>
      <c r="L211" s="42"/>
      <c r="M211" s="206"/>
      <c r="N211" s="207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122</v>
      </c>
      <c r="AU211" s="15" t="s">
        <v>84</v>
      </c>
    </row>
    <row r="212" s="2" customFormat="1" ht="21.75" customHeight="1">
      <c r="A212" s="36"/>
      <c r="B212" s="37"/>
      <c r="C212" s="208" t="s">
        <v>313</v>
      </c>
      <c r="D212" s="208" t="s">
        <v>175</v>
      </c>
      <c r="E212" s="209" t="s">
        <v>359</v>
      </c>
      <c r="F212" s="210" t="s">
        <v>360</v>
      </c>
      <c r="G212" s="211" t="s">
        <v>209</v>
      </c>
      <c r="H212" s="212">
        <v>12</v>
      </c>
      <c r="I212" s="213"/>
      <c r="J212" s="214">
        <f>ROUND(I212*H212,2)</f>
        <v>0</v>
      </c>
      <c r="K212" s="210" t="s">
        <v>120</v>
      </c>
      <c r="L212" s="215"/>
      <c r="M212" s="216" t="s">
        <v>19</v>
      </c>
      <c r="N212" s="217" t="s">
        <v>47</v>
      </c>
      <c r="O212" s="82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1" t="s">
        <v>135</v>
      </c>
      <c r="AT212" s="201" t="s">
        <v>175</v>
      </c>
      <c r="AU212" s="201" t="s">
        <v>84</v>
      </c>
      <c r="AY212" s="15" t="s">
        <v>115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5" t="s">
        <v>84</v>
      </c>
      <c r="BK212" s="202">
        <f>ROUND(I212*H212,2)</f>
        <v>0</v>
      </c>
      <c r="BL212" s="15" t="s">
        <v>121</v>
      </c>
      <c r="BM212" s="201" t="s">
        <v>476</v>
      </c>
    </row>
    <row r="213" s="2" customFormat="1" ht="16.5" customHeight="1">
      <c r="A213" s="36"/>
      <c r="B213" s="37"/>
      <c r="C213" s="208" t="s">
        <v>477</v>
      </c>
      <c r="D213" s="208" t="s">
        <v>175</v>
      </c>
      <c r="E213" s="209" t="s">
        <v>478</v>
      </c>
      <c r="F213" s="210" t="s">
        <v>479</v>
      </c>
      <c r="G213" s="211" t="s">
        <v>209</v>
      </c>
      <c r="H213" s="212">
        <v>2</v>
      </c>
      <c r="I213" s="213"/>
      <c r="J213" s="214">
        <f>ROUND(I213*H213,2)</f>
        <v>0</v>
      </c>
      <c r="K213" s="210" t="s">
        <v>120</v>
      </c>
      <c r="L213" s="215"/>
      <c r="M213" s="216" t="s">
        <v>19</v>
      </c>
      <c r="N213" s="217" t="s">
        <v>47</v>
      </c>
      <c r="O213" s="82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1" t="s">
        <v>135</v>
      </c>
      <c r="AT213" s="201" t="s">
        <v>175</v>
      </c>
      <c r="AU213" s="201" t="s">
        <v>84</v>
      </c>
      <c r="AY213" s="15" t="s">
        <v>115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5" t="s">
        <v>84</v>
      </c>
      <c r="BK213" s="202">
        <f>ROUND(I213*H213,2)</f>
        <v>0</v>
      </c>
      <c r="BL213" s="15" t="s">
        <v>121</v>
      </c>
      <c r="BM213" s="201" t="s">
        <v>480</v>
      </c>
    </row>
    <row r="214" s="2" customFormat="1" ht="16.5" customHeight="1">
      <c r="A214" s="36"/>
      <c r="B214" s="37"/>
      <c r="C214" s="190" t="s">
        <v>316</v>
      </c>
      <c r="D214" s="190" t="s">
        <v>116</v>
      </c>
      <c r="E214" s="191" t="s">
        <v>481</v>
      </c>
      <c r="F214" s="192" t="s">
        <v>482</v>
      </c>
      <c r="G214" s="193" t="s">
        <v>209</v>
      </c>
      <c r="H214" s="194">
        <v>4</v>
      </c>
      <c r="I214" s="195"/>
      <c r="J214" s="196">
        <f>ROUND(I214*H214,2)</f>
        <v>0</v>
      </c>
      <c r="K214" s="192" t="s">
        <v>120</v>
      </c>
      <c r="L214" s="42"/>
      <c r="M214" s="197" t="s">
        <v>19</v>
      </c>
      <c r="N214" s="198" t="s">
        <v>47</v>
      </c>
      <c r="O214" s="82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1" t="s">
        <v>121</v>
      </c>
      <c r="AT214" s="201" t="s">
        <v>116</v>
      </c>
      <c r="AU214" s="201" t="s">
        <v>84</v>
      </c>
      <c r="AY214" s="15" t="s">
        <v>115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5" t="s">
        <v>84</v>
      </c>
      <c r="BK214" s="202">
        <f>ROUND(I214*H214,2)</f>
        <v>0</v>
      </c>
      <c r="BL214" s="15" t="s">
        <v>121</v>
      </c>
      <c r="BM214" s="201" t="s">
        <v>483</v>
      </c>
    </row>
    <row r="215" s="2" customFormat="1">
      <c r="A215" s="36"/>
      <c r="B215" s="37"/>
      <c r="C215" s="38"/>
      <c r="D215" s="203" t="s">
        <v>122</v>
      </c>
      <c r="E215" s="38"/>
      <c r="F215" s="204" t="s">
        <v>484</v>
      </c>
      <c r="G215" s="38"/>
      <c r="H215" s="38"/>
      <c r="I215" s="205"/>
      <c r="J215" s="38"/>
      <c r="K215" s="38"/>
      <c r="L215" s="42"/>
      <c r="M215" s="206"/>
      <c r="N215" s="207"/>
      <c r="O215" s="82"/>
      <c r="P215" s="82"/>
      <c r="Q215" s="82"/>
      <c r="R215" s="82"/>
      <c r="S215" s="82"/>
      <c r="T215" s="83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122</v>
      </c>
      <c r="AU215" s="15" t="s">
        <v>84</v>
      </c>
    </row>
    <row r="216" s="2" customFormat="1" ht="16.5" customHeight="1">
      <c r="A216" s="36"/>
      <c r="B216" s="37"/>
      <c r="C216" s="208" t="s">
        <v>485</v>
      </c>
      <c r="D216" s="208" t="s">
        <v>175</v>
      </c>
      <c r="E216" s="209" t="s">
        <v>486</v>
      </c>
      <c r="F216" s="210" t="s">
        <v>487</v>
      </c>
      <c r="G216" s="211" t="s">
        <v>209</v>
      </c>
      <c r="H216" s="212">
        <v>4</v>
      </c>
      <c r="I216" s="213"/>
      <c r="J216" s="214">
        <f>ROUND(I216*H216,2)</f>
        <v>0</v>
      </c>
      <c r="K216" s="210" t="s">
        <v>19</v>
      </c>
      <c r="L216" s="215"/>
      <c r="M216" s="216" t="s">
        <v>19</v>
      </c>
      <c r="N216" s="217" t="s">
        <v>47</v>
      </c>
      <c r="O216" s="82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1" t="s">
        <v>135</v>
      </c>
      <c r="AT216" s="201" t="s">
        <v>175</v>
      </c>
      <c r="AU216" s="201" t="s">
        <v>84</v>
      </c>
      <c r="AY216" s="15" t="s">
        <v>115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5" t="s">
        <v>84</v>
      </c>
      <c r="BK216" s="202">
        <f>ROUND(I216*H216,2)</f>
        <v>0</v>
      </c>
      <c r="BL216" s="15" t="s">
        <v>121</v>
      </c>
      <c r="BM216" s="201" t="s">
        <v>488</v>
      </c>
    </row>
    <row r="217" s="2" customFormat="1" ht="16.5" customHeight="1">
      <c r="A217" s="36"/>
      <c r="B217" s="37"/>
      <c r="C217" s="208" t="s">
        <v>320</v>
      </c>
      <c r="D217" s="208" t="s">
        <v>175</v>
      </c>
      <c r="E217" s="209" t="s">
        <v>489</v>
      </c>
      <c r="F217" s="210" t="s">
        <v>490</v>
      </c>
      <c r="G217" s="211" t="s">
        <v>341</v>
      </c>
      <c r="H217" s="212">
        <v>1</v>
      </c>
      <c r="I217" s="213"/>
      <c r="J217" s="214">
        <f>ROUND(I217*H217,2)</f>
        <v>0</v>
      </c>
      <c r="K217" s="210" t="s">
        <v>120</v>
      </c>
      <c r="L217" s="215"/>
      <c r="M217" s="216" t="s">
        <v>19</v>
      </c>
      <c r="N217" s="217" t="s">
        <v>47</v>
      </c>
      <c r="O217" s="82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1" t="s">
        <v>135</v>
      </c>
      <c r="AT217" s="201" t="s">
        <v>175</v>
      </c>
      <c r="AU217" s="201" t="s">
        <v>84</v>
      </c>
      <c r="AY217" s="15" t="s">
        <v>115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5" t="s">
        <v>84</v>
      </c>
      <c r="BK217" s="202">
        <f>ROUND(I217*H217,2)</f>
        <v>0</v>
      </c>
      <c r="BL217" s="15" t="s">
        <v>121</v>
      </c>
      <c r="BM217" s="201" t="s">
        <v>491</v>
      </c>
    </row>
    <row r="218" s="11" customFormat="1" ht="25.92" customHeight="1">
      <c r="A218" s="11"/>
      <c r="B218" s="176"/>
      <c r="C218" s="177"/>
      <c r="D218" s="178" t="s">
        <v>75</v>
      </c>
      <c r="E218" s="179" t="s">
        <v>492</v>
      </c>
      <c r="F218" s="179" t="s">
        <v>493</v>
      </c>
      <c r="G218" s="177"/>
      <c r="H218" s="177"/>
      <c r="I218" s="180"/>
      <c r="J218" s="181">
        <f>BK218</f>
        <v>0</v>
      </c>
      <c r="K218" s="177"/>
      <c r="L218" s="182"/>
      <c r="M218" s="183"/>
      <c r="N218" s="184"/>
      <c r="O218" s="184"/>
      <c r="P218" s="185">
        <f>SUM(P219:P227)</f>
        <v>0</v>
      </c>
      <c r="Q218" s="184"/>
      <c r="R218" s="185">
        <f>SUM(R219:R227)</f>
        <v>0</v>
      </c>
      <c r="S218" s="184"/>
      <c r="T218" s="186">
        <f>SUM(T219:T227)</f>
        <v>0</v>
      </c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R218" s="187" t="s">
        <v>84</v>
      </c>
      <c r="AT218" s="188" t="s">
        <v>75</v>
      </c>
      <c r="AU218" s="188" t="s">
        <v>76</v>
      </c>
      <c r="AY218" s="187" t="s">
        <v>115</v>
      </c>
      <c r="BK218" s="189">
        <f>SUM(BK219:BK227)</f>
        <v>0</v>
      </c>
    </row>
    <row r="219" s="2" customFormat="1" ht="16.5" customHeight="1">
      <c r="A219" s="36"/>
      <c r="B219" s="37"/>
      <c r="C219" s="190" t="s">
        <v>494</v>
      </c>
      <c r="D219" s="190" t="s">
        <v>116</v>
      </c>
      <c r="E219" s="191" t="s">
        <v>495</v>
      </c>
      <c r="F219" s="192" t="s">
        <v>496</v>
      </c>
      <c r="G219" s="193" t="s">
        <v>158</v>
      </c>
      <c r="H219" s="194">
        <v>2555</v>
      </c>
      <c r="I219" s="195"/>
      <c r="J219" s="196">
        <f>ROUND(I219*H219,2)</f>
        <v>0</v>
      </c>
      <c r="K219" s="192" t="s">
        <v>120</v>
      </c>
      <c r="L219" s="42"/>
      <c r="M219" s="197" t="s">
        <v>19</v>
      </c>
      <c r="N219" s="198" t="s">
        <v>47</v>
      </c>
      <c r="O219" s="82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1" t="s">
        <v>121</v>
      </c>
      <c r="AT219" s="201" t="s">
        <v>116</v>
      </c>
      <c r="AU219" s="201" t="s">
        <v>84</v>
      </c>
      <c r="AY219" s="15" t="s">
        <v>115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5" t="s">
        <v>84</v>
      </c>
      <c r="BK219" s="202">
        <f>ROUND(I219*H219,2)</f>
        <v>0</v>
      </c>
      <c r="BL219" s="15" t="s">
        <v>121</v>
      </c>
      <c r="BM219" s="201" t="s">
        <v>497</v>
      </c>
    </row>
    <row r="220" s="2" customFormat="1">
      <c r="A220" s="36"/>
      <c r="B220" s="37"/>
      <c r="C220" s="38"/>
      <c r="D220" s="203" t="s">
        <v>122</v>
      </c>
      <c r="E220" s="38"/>
      <c r="F220" s="204" t="s">
        <v>498</v>
      </c>
      <c r="G220" s="38"/>
      <c r="H220" s="38"/>
      <c r="I220" s="205"/>
      <c r="J220" s="38"/>
      <c r="K220" s="38"/>
      <c r="L220" s="42"/>
      <c r="M220" s="206"/>
      <c r="N220" s="207"/>
      <c r="O220" s="82"/>
      <c r="P220" s="82"/>
      <c r="Q220" s="82"/>
      <c r="R220" s="82"/>
      <c r="S220" s="82"/>
      <c r="T220" s="83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122</v>
      </c>
      <c r="AU220" s="15" t="s">
        <v>84</v>
      </c>
    </row>
    <row r="221" s="2" customFormat="1" ht="16.5" customHeight="1">
      <c r="A221" s="36"/>
      <c r="B221" s="37"/>
      <c r="C221" s="190" t="s">
        <v>323</v>
      </c>
      <c r="D221" s="190" t="s">
        <v>116</v>
      </c>
      <c r="E221" s="191" t="s">
        <v>499</v>
      </c>
      <c r="F221" s="192" t="s">
        <v>500</v>
      </c>
      <c r="G221" s="193" t="s">
        <v>209</v>
      </c>
      <c r="H221" s="194">
        <v>19</v>
      </c>
      <c r="I221" s="195"/>
      <c r="J221" s="196">
        <f>ROUND(I221*H221,2)</f>
        <v>0</v>
      </c>
      <c r="K221" s="192" t="s">
        <v>120</v>
      </c>
      <c r="L221" s="42"/>
      <c r="M221" s="197" t="s">
        <v>19</v>
      </c>
      <c r="N221" s="198" t="s">
        <v>47</v>
      </c>
      <c r="O221" s="82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1" t="s">
        <v>121</v>
      </c>
      <c r="AT221" s="201" t="s">
        <v>116</v>
      </c>
      <c r="AU221" s="201" t="s">
        <v>84</v>
      </c>
      <c r="AY221" s="15" t="s">
        <v>115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5" t="s">
        <v>84</v>
      </c>
      <c r="BK221" s="202">
        <f>ROUND(I221*H221,2)</f>
        <v>0</v>
      </c>
      <c r="BL221" s="15" t="s">
        <v>121</v>
      </c>
      <c r="BM221" s="201" t="s">
        <v>501</v>
      </c>
    </row>
    <row r="222" s="2" customFormat="1">
      <c r="A222" s="36"/>
      <c r="B222" s="37"/>
      <c r="C222" s="38"/>
      <c r="D222" s="203" t="s">
        <v>122</v>
      </c>
      <c r="E222" s="38"/>
      <c r="F222" s="204" t="s">
        <v>502</v>
      </c>
      <c r="G222" s="38"/>
      <c r="H222" s="38"/>
      <c r="I222" s="205"/>
      <c r="J222" s="38"/>
      <c r="K222" s="38"/>
      <c r="L222" s="42"/>
      <c r="M222" s="206"/>
      <c r="N222" s="207"/>
      <c r="O222" s="82"/>
      <c r="P222" s="82"/>
      <c r="Q222" s="82"/>
      <c r="R222" s="82"/>
      <c r="S222" s="82"/>
      <c r="T222" s="83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122</v>
      </c>
      <c r="AU222" s="15" t="s">
        <v>84</v>
      </c>
    </row>
    <row r="223" s="2" customFormat="1" ht="16.5" customHeight="1">
      <c r="A223" s="36"/>
      <c r="B223" s="37"/>
      <c r="C223" s="190" t="s">
        <v>503</v>
      </c>
      <c r="D223" s="190" t="s">
        <v>116</v>
      </c>
      <c r="E223" s="191" t="s">
        <v>504</v>
      </c>
      <c r="F223" s="192" t="s">
        <v>505</v>
      </c>
      <c r="G223" s="193" t="s">
        <v>209</v>
      </c>
      <c r="H223" s="194">
        <v>7</v>
      </c>
      <c r="I223" s="195"/>
      <c r="J223" s="196">
        <f>ROUND(I223*H223,2)</f>
        <v>0</v>
      </c>
      <c r="K223" s="192" t="s">
        <v>120</v>
      </c>
      <c r="L223" s="42"/>
      <c r="M223" s="197" t="s">
        <v>19</v>
      </c>
      <c r="N223" s="198" t="s">
        <v>47</v>
      </c>
      <c r="O223" s="82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1" t="s">
        <v>121</v>
      </c>
      <c r="AT223" s="201" t="s">
        <v>116</v>
      </c>
      <c r="AU223" s="201" t="s">
        <v>84</v>
      </c>
      <c r="AY223" s="15" t="s">
        <v>115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5" t="s">
        <v>84</v>
      </c>
      <c r="BK223" s="202">
        <f>ROUND(I223*H223,2)</f>
        <v>0</v>
      </c>
      <c r="BL223" s="15" t="s">
        <v>121</v>
      </c>
      <c r="BM223" s="201" t="s">
        <v>506</v>
      </c>
    </row>
    <row r="224" s="2" customFormat="1">
      <c r="A224" s="36"/>
      <c r="B224" s="37"/>
      <c r="C224" s="38"/>
      <c r="D224" s="203" t="s">
        <v>122</v>
      </c>
      <c r="E224" s="38"/>
      <c r="F224" s="204" t="s">
        <v>507</v>
      </c>
      <c r="G224" s="38"/>
      <c r="H224" s="38"/>
      <c r="I224" s="205"/>
      <c r="J224" s="38"/>
      <c r="K224" s="38"/>
      <c r="L224" s="42"/>
      <c r="M224" s="206"/>
      <c r="N224" s="207"/>
      <c r="O224" s="82"/>
      <c r="P224" s="82"/>
      <c r="Q224" s="82"/>
      <c r="R224" s="82"/>
      <c r="S224" s="82"/>
      <c r="T224" s="83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122</v>
      </c>
      <c r="AU224" s="15" t="s">
        <v>84</v>
      </c>
    </row>
    <row r="225" s="2" customFormat="1" ht="24.15" customHeight="1">
      <c r="A225" s="36"/>
      <c r="B225" s="37"/>
      <c r="C225" s="208" t="s">
        <v>327</v>
      </c>
      <c r="D225" s="208" t="s">
        <v>175</v>
      </c>
      <c r="E225" s="209" t="s">
        <v>508</v>
      </c>
      <c r="F225" s="210" t="s">
        <v>509</v>
      </c>
      <c r="G225" s="211" t="s">
        <v>158</v>
      </c>
      <c r="H225" s="212">
        <v>1175</v>
      </c>
      <c r="I225" s="213"/>
      <c r="J225" s="214">
        <f>ROUND(I225*H225,2)</f>
        <v>0</v>
      </c>
      <c r="K225" s="210" t="s">
        <v>120</v>
      </c>
      <c r="L225" s="215"/>
      <c r="M225" s="216" t="s">
        <v>19</v>
      </c>
      <c r="N225" s="217" t="s">
        <v>47</v>
      </c>
      <c r="O225" s="82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1" t="s">
        <v>135</v>
      </c>
      <c r="AT225" s="201" t="s">
        <v>175</v>
      </c>
      <c r="AU225" s="201" t="s">
        <v>84</v>
      </c>
      <c r="AY225" s="15" t="s">
        <v>115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5" t="s">
        <v>84</v>
      </c>
      <c r="BK225" s="202">
        <f>ROUND(I225*H225,2)</f>
        <v>0</v>
      </c>
      <c r="BL225" s="15" t="s">
        <v>121</v>
      </c>
      <c r="BM225" s="201" t="s">
        <v>510</v>
      </c>
    </row>
    <row r="226" s="2" customFormat="1" ht="16.5" customHeight="1">
      <c r="A226" s="36"/>
      <c r="B226" s="37"/>
      <c r="C226" s="208" t="s">
        <v>511</v>
      </c>
      <c r="D226" s="208" t="s">
        <v>175</v>
      </c>
      <c r="E226" s="209" t="s">
        <v>512</v>
      </c>
      <c r="F226" s="210" t="s">
        <v>513</v>
      </c>
      <c r="G226" s="211" t="s">
        <v>158</v>
      </c>
      <c r="H226" s="212">
        <v>1380</v>
      </c>
      <c r="I226" s="213"/>
      <c r="J226" s="214">
        <f>ROUND(I226*H226,2)</f>
        <v>0</v>
      </c>
      <c r="K226" s="210" t="s">
        <v>19</v>
      </c>
      <c r="L226" s="215"/>
      <c r="M226" s="216" t="s">
        <v>19</v>
      </c>
      <c r="N226" s="217" t="s">
        <v>47</v>
      </c>
      <c r="O226" s="82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1" t="s">
        <v>135</v>
      </c>
      <c r="AT226" s="201" t="s">
        <v>175</v>
      </c>
      <c r="AU226" s="201" t="s">
        <v>84</v>
      </c>
      <c r="AY226" s="15" t="s">
        <v>115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5" t="s">
        <v>84</v>
      </c>
      <c r="BK226" s="202">
        <f>ROUND(I226*H226,2)</f>
        <v>0</v>
      </c>
      <c r="BL226" s="15" t="s">
        <v>121</v>
      </c>
      <c r="BM226" s="201" t="s">
        <v>514</v>
      </c>
    </row>
    <row r="227" s="2" customFormat="1" ht="16.5" customHeight="1">
      <c r="A227" s="36"/>
      <c r="B227" s="37"/>
      <c r="C227" s="208" t="s">
        <v>330</v>
      </c>
      <c r="D227" s="208" t="s">
        <v>175</v>
      </c>
      <c r="E227" s="209" t="s">
        <v>515</v>
      </c>
      <c r="F227" s="210" t="s">
        <v>516</v>
      </c>
      <c r="G227" s="211" t="s">
        <v>298</v>
      </c>
      <c r="H227" s="212">
        <v>1</v>
      </c>
      <c r="I227" s="213"/>
      <c r="J227" s="214">
        <f>ROUND(I227*H227,2)</f>
        <v>0</v>
      </c>
      <c r="K227" s="210" t="s">
        <v>120</v>
      </c>
      <c r="L227" s="215"/>
      <c r="M227" s="216" t="s">
        <v>19</v>
      </c>
      <c r="N227" s="217" t="s">
        <v>47</v>
      </c>
      <c r="O227" s="82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01" t="s">
        <v>135</v>
      </c>
      <c r="AT227" s="201" t="s">
        <v>175</v>
      </c>
      <c r="AU227" s="201" t="s">
        <v>84</v>
      </c>
      <c r="AY227" s="15" t="s">
        <v>115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5" t="s">
        <v>84</v>
      </c>
      <c r="BK227" s="202">
        <f>ROUND(I227*H227,2)</f>
        <v>0</v>
      </c>
      <c r="BL227" s="15" t="s">
        <v>121</v>
      </c>
      <c r="BM227" s="201" t="s">
        <v>517</v>
      </c>
    </row>
    <row r="228" s="11" customFormat="1" ht="25.92" customHeight="1">
      <c r="A228" s="11"/>
      <c r="B228" s="176"/>
      <c r="C228" s="177"/>
      <c r="D228" s="178" t="s">
        <v>75</v>
      </c>
      <c r="E228" s="179" t="s">
        <v>518</v>
      </c>
      <c r="F228" s="179" t="s">
        <v>519</v>
      </c>
      <c r="G228" s="177"/>
      <c r="H228" s="177"/>
      <c r="I228" s="180"/>
      <c r="J228" s="181">
        <f>BK228</f>
        <v>0</v>
      </c>
      <c r="K228" s="177"/>
      <c r="L228" s="182"/>
      <c r="M228" s="183"/>
      <c r="N228" s="184"/>
      <c r="O228" s="184"/>
      <c r="P228" s="185">
        <f>SUM(P229:P259)</f>
        <v>0</v>
      </c>
      <c r="Q228" s="184"/>
      <c r="R228" s="185">
        <f>SUM(R229:R259)</f>
        <v>0</v>
      </c>
      <c r="S228" s="184"/>
      <c r="T228" s="186">
        <f>SUM(T229:T259)</f>
        <v>0</v>
      </c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R228" s="187" t="s">
        <v>84</v>
      </c>
      <c r="AT228" s="188" t="s">
        <v>75</v>
      </c>
      <c r="AU228" s="188" t="s">
        <v>76</v>
      </c>
      <c r="AY228" s="187" t="s">
        <v>115</v>
      </c>
      <c r="BK228" s="189">
        <f>SUM(BK229:BK259)</f>
        <v>0</v>
      </c>
    </row>
    <row r="229" s="2" customFormat="1" ht="16.5" customHeight="1">
      <c r="A229" s="36"/>
      <c r="B229" s="37"/>
      <c r="C229" s="190" t="s">
        <v>520</v>
      </c>
      <c r="D229" s="190" t="s">
        <v>116</v>
      </c>
      <c r="E229" s="191" t="s">
        <v>521</v>
      </c>
      <c r="F229" s="192" t="s">
        <v>522</v>
      </c>
      <c r="G229" s="193" t="s">
        <v>209</v>
      </c>
      <c r="H229" s="194">
        <v>2</v>
      </c>
      <c r="I229" s="195"/>
      <c r="J229" s="196">
        <f>ROUND(I229*H229,2)</f>
        <v>0</v>
      </c>
      <c r="K229" s="192" t="s">
        <v>19</v>
      </c>
      <c r="L229" s="42"/>
      <c r="M229" s="197" t="s">
        <v>19</v>
      </c>
      <c r="N229" s="198" t="s">
        <v>47</v>
      </c>
      <c r="O229" s="82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01" t="s">
        <v>121</v>
      </c>
      <c r="AT229" s="201" t="s">
        <v>116</v>
      </c>
      <c r="AU229" s="201" t="s">
        <v>84</v>
      </c>
      <c r="AY229" s="15" t="s">
        <v>115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15" t="s">
        <v>84</v>
      </c>
      <c r="BK229" s="202">
        <f>ROUND(I229*H229,2)</f>
        <v>0</v>
      </c>
      <c r="BL229" s="15" t="s">
        <v>121</v>
      </c>
      <c r="BM229" s="201" t="s">
        <v>523</v>
      </c>
    </row>
    <row r="230" s="2" customFormat="1" ht="16.5" customHeight="1">
      <c r="A230" s="36"/>
      <c r="B230" s="37"/>
      <c r="C230" s="190" t="s">
        <v>334</v>
      </c>
      <c r="D230" s="190" t="s">
        <v>116</v>
      </c>
      <c r="E230" s="191" t="s">
        <v>524</v>
      </c>
      <c r="F230" s="192" t="s">
        <v>525</v>
      </c>
      <c r="G230" s="193" t="s">
        <v>209</v>
      </c>
      <c r="H230" s="194">
        <v>2</v>
      </c>
      <c r="I230" s="195"/>
      <c r="J230" s="196">
        <f>ROUND(I230*H230,2)</f>
        <v>0</v>
      </c>
      <c r="K230" s="192" t="s">
        <v>120</v>
      </c>
      <c r="L230" s="42"/>
      <c r="M230" s="197" t="s">
        <v>19</v>
      </c>
      <c r="N230" s="198" t="s">
        <v>47</v>
      </c>
      <c r="O230" s="82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1" t="s">
        <v>121</v>
      </c>
      <c r="AT230" s="201" t="s">
        <v>116</v>
      </c>
      <c r="AU230" s="201" t="s">
        <v>84</v>
      </c>
      <c r="AY230" s="15" t="s">
        <v>115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5" t="s">
        <v>84</v>
      </c>
      <c r="BK230" s="202">
        <f>ROUND(I230*H230,2)</f>
        <v>0</v>
      </c>
      <c r="BL230" s="15" t="s">
        <v>121</v>
      </c>
      <c r="BM230" s="201" t="s">
        <v>526</v>
      </c>
    </row>
    <row r="231" s="2" customFormat="1">
      <c r="A231" s="36"/>
      <c r="B231" s="37"/>
      <c r="C231" s="38"/>
      <c r="D231" s="203" t="s">
        <v>122</v>
      </c>
      <c r="E231" s="38"/>
      <c r="F231" s="204" t="s">
        <v>527</v>
      </c>
      <c r="G231" s="38"/>
      <c r="H231" s="38"/>
      <c r="I231" s="205"/>
      <c r="J231" s="38"/>
      <c r="K231" s="38"/>
      <c r="L231" s="42"/>
      <c r="M231" s="206"/>
      <c r="N231" s="207"/>
      <c r="O231" s="82"/>
      <c r="P231" s="82"/>
      <c r="Q231" s="82"/>
      <c r="R231" s="82"/>
      <c r="S231" s="82"/>
      <c r="T231" s="83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122</v>
      </c>
      <c r="AU231" s="15" t="s">
        <v>84</v>
      </c>
    </row>
    <row r="232" s="2" customFormat="1" ht="16.5" customHeight="1">
      <c r="A232" s="36"/>
      <c r="B232" s="37"/>
      <c r="C232" s="208" t="s">
        <v>528</v>
      </c>
      <c r="D232" s="208" t="s">
        <v>175</v>
      </c>
      <c r="E232" s="209" t="s">
        <v>529</v>
      </c>
      <c r="F232" s="210" t="s">
        <v>530</v>
      </c>
      <c r="G232" s="211" t="s">
        <v>209</v>
      </c>
      <c r="H232" s="212">
        <v>2</v>
      </c>
      <c r="I232" s="213"/>
      <c r="J232" s="214">
        <f>ROUND(I232*H232,2)</f>
        <v>0</v>
      </c>
      <c r="K232" s="210" t="s">
        <v>120</v>
      </c>
      <c r="L232" s="215"/>
      <c r="M232" s="216" t="s">
        <v>19</v>
      </c>
      <c r="N232" s="217" t="s">
        <v>47</v>
      </c>
      <c r="O232" s="82"/>
      <c r="P232" s="199">
        <f>O232*H232</f>
        <v>0</v>
      </c>
      <c r="Q232" s="199">
        <v>0</v>
      </c>
      <c r="R232" s="199">
        <f>Q232*H232</f>
        <v>0</v>
      </c>
      <c r="S232" s="199">
        <v>0</v>
      </c>
      <c r="T232" s="20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1" t="s">
        <v>135</v>
      </c>
      <c r="AT232" s="201" t="s">
        <v>175</v>
      </c>
      <c r="AU232" s="201" t="s">
        <v>84</v>
      </c>
      <c r="AY232" s="15" t="s">
        <v>115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5" t="s">
        <v>84</v>
      </c>
      <c r="BK232" s="202">
        <f>ROUND(I232*H232,2)</f>
        <v>0</v>
      </c>
      <c r="BL232" s="15" t="s">
        <v>121</v>
      </c>
      <c r="BM232" s="201" t="s">
        <v>531</v>
      </c>
    </row>
    <row r="233" s="2" customFormat="1" ht="16.5" customHeight="1">
      <c r="A233" s="36"/>
      <c r="B233" s="37"/>
      <c r="C233" s="190" t="s">
        <v>337</v>
      </c>
      <c r="D233" s="190" t="s">
        <v>116</v>
      </c>
      <c r="E233" s="191" t="s">
        <v>481</v>
      </c>
      <c r="F233" s="192" t="s">
        <v>482</v>
      </c>
      <c r="G233" s="193" t="s">
        <v>209</v>
      </c>
      <c r="H233" s="194">
        <v>1</v>
      </c>
      <c r="I233" s="195"/>
      <c r="J233" s="196">
        <f>ROUND(I233*H233,2)</f>
        <v>0</v>
      </c>
      <c r="K233" s="192" t="s">
        <v>120</v>
      </c>
      <c r="L233" s="42"/>
      <c r="M233" s="197" t="s">
        <v>19</v>
      </c>
      <c r="N233" s="198" t="s">
        <v>47</v>
      </c>
      <c r="O233" s="82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01" t="s">
        <v>121</v>
      </c>
      <c r="AT233" s="201" t="s">
        <v>116</v>
      </c>
      <c r="AU233" s="201" t="s">
        <v>84</v>
      </c>
      <c r="AY233" s="15" t="s">
        <v>115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5" t="s">
        <v>84</v>
      </c>
      <c r="BK233" s="202">
        <f>ROUND(I233*H233,2)</f>
        <v>0</v>
      </c>
      <c r="BL233" s="15" t="s">
        <v>121</v>
      </c>
      <c r="BM233" s="201" t="s">
        <v>532</v>
      </c>
    </row>
    <row r="234" s="2" customFormat="1">
      <c r="A234" s="36"/>
      <c r="B234" s="37"/>
      <c r="C234" s="38"/>
      <c r="D234" s="203" t="s">
        <v>122</v>
      </c>
      <c r="E234" s="38"/>
      <c r="F234" s="204" t="s">
        <v>484</v>
      </c>
      <c r="G234" s="38"/>
      <c r="H234" s="38"/>
      <c r="I234" s="205"/>
      <c r="J234" s="38"/>
      <c r="K234" s="38"/>
      <c r="L234" s="42"/>
      <c r="M234" s="206"/>
      <c r="N234" s="207"/>
      <c r="O234" s="82"/>
      <c r="P234" s="82"/>
      <c r="Q234" s="82"/>
      <c r="R234" s="82"/>
      <c r="S234" s="82"/>
      <c r="T234" s="83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5" t="s">
        <v>122</v>
      </c>
      <c r="AU234" s="15" t="s">
        <v>84</v>
      </c>
    </row>
    <row r="235" s="2" customFormat="1" ht="16.5" customHeight="1">
      <c r="A235" s="36"/>
      <c r="B235" s="37"/>
      <c r="C235" s="208" t="s">
        <v>533</v>
      </c>
      <c r="D235" s="208" t="s">
        <v>175</v>
      </c>
      <c r="E235" s="209" t="s">
        <v>534</v>
      </c>
      <c r="F235" s="210" t="s">
        <v>535</v>
      </c>
      <c r="G235" s="211" t="s">
        <v>209</v>
      </c>
      <c r="H235" s="212">
        <v>1</v>
      </c>
      <c r="I235" s="213"/>
      <c r="J235" s="214">
        <f>ROUND(I235*H235,2)</f>
        <v>0</v>
      </c>
      <c r="K235" s="210" t="s">
        <v>19</v>
      </c>
      <c r="L235" s="215"/>
      <c r="M235" s="216" t="s">
        <v>19</v>
      </c>
      <c r="N235" s="217" t="s">
        <v>47</v>
      </c>
      <c r="O235" s="82"/>
      <c r="P235" s="199">
        <f>O235*H235</f>
        <v>0</v>
      </c>
      <c r="Q235" s="199">
        <v>0</v>
      </c>
      <c r="R235" s="199">
        <f>Q235*H235</f>
        <v>0</v>
      </c>
      <c r="S235" s="199">
        <v>0</v>
      </c>
      <c r="T235" s="200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01" t="s">
        <v>135</v>
      </c>
      <c r="AT235" s="201" t="s">
        <v>175</v>
      </c>
      <c r="AU235" s="201" t="s">
        <v>84</v>
      </c>
      <c r="AY235" s="15" t="s">
        <v>115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5" t="s">
        <v>84</v>
      </c>
      <c r="BK235" s="202">
        <f>ROUND(I235*H235,2)</f>
        <v>0</v>
      </c>
      <c r="BL235" s="15" t="s">
        <v>121</v>
      </c>
      <c r="BM235" s="201" t="s">
        <v>536</v>
      </c>
    </row>
    <row r="236" s="2" customFormat="1" ht="16.5" customHeight="1">
      <c r="A236" s="36"/>
      <c r="B236" s="37"/>
      <c r="C236" s="190" t="s">
        <v>342</v>
      </c>
      <c r="D236" s="190" t="s">
        <v>116</v>
      </c>
      <c r="E236" s="191" t="s">
        <v>537</v>
      </c>
      <c r="F236" s="192" t="s">
        <v>538</v>
      </c>
      <c r="G236" s="193" t="s">
        <v>209</v>
      </c>
      <c r="H236" s="194">
        <v>50</v>
      </c>
      <c r="I236" s="195"/>
      <c r="J236" s="196">
        <f>ROUND(I236*H236,2)</f>
        <v>0</v>
      </c>
      <c r="K236" s="192" t="s">
        <v>19</v>
      </c>
      <c r="L236" s="42"/>
      <c r="M236" s="197" t="s">
        <v>19</v>
      </c>
      <c r="N236" s="198" t="s">
        <v>47</v>
      </c>
      <c r="O236" s="82"/>
      <c r="P236" s="199">
        <f>O236*H236</f>
        <v>0</v>
      </c>
      <c r="Q236" s="199">
        <v>0</v>
      </c>
      <c r="R236" s="199">
        <f>Q236*H236</f>
        <v>0</v>
      </c>
      <c r="S236" s="199">
        <v>0</v>
      </c>
      <c r="T236" s="200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01" t="s">
        <v>121</v>
      </c>
      <c r="AT236" s="201" t="s">
        <v>116</v>
      </c>
      <c r="AU236" s="201" t="s">
        <v>84</v>
      </c>
      <c r="AY236" s="15" t="s">
        <v>115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15" t="s">
        <v>84</v>
      </c>
      <c r="BK236" s="202">
        <f>ROUND(I236*H236,2)</f>
        <v>0</v>
      </c>
      <c r="BL236" s="15" t="s">
        <v>121</v>
      </c>
      <c r="BM236" s="201" t="s">
        <v>539</v>
      </c>
    </row>
    <row r="237" s="2" customFormat="1" ht="16.5" customHeight="1">
      <c r="A237" s="36"/>
      <c r="B237" s="37"/>
      <c r="C237" s="208" t="s">
        <v>540</v>
      </c>
      <c r="D237" s="208" t="s">
        <v>175</v>
      </c>
      <c r="E237" s="209" t="s">
        <v>541</v>
      </c>
      <c r="F237" s="210" t="s">
        <v>542</v>
      </c>
      <c r="G237" s="211" t="s">
        <v>209</v>
      </c>
      <c r="H237" s="212">
        <v>50</v>
      </c>
      <c r="I237" s="213"/>
      <c r="J237" s="214">
        <f>ROUND(I237*H237,2)</f>
        <v>0</v>
      </c>
      <c r="K237" s="210" t="s">
        <v>120</v>
      </c>
      <c r="L237" s="215"/>
      <c r="M237" s="216" t="s">
        <v>19</v>
      </c>
      <c r="N237" s="217" t="s">
        <v>47</v>
      </c>
      <c r="O237" s="82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1" t="s">
        <v>135</v>
      </c>
      <c r="AT237" s="201" t="s">
        <v>175</v>
      </c>
      <c r="AU237" s="201" t="s">
        <v>84</v>
      </c>
      <c r="AY237" s="15" t="s">
        <v>115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5" t="s">
        <v>84</v>
      </c>
      <c r="BK237" s="202">
        <f>ROUND(I237*H237,2)</f>
        <v>0</v>
      </c>
      <c r="BL237" s="15" t="s">
        <v>121</v>
      </c>
      <c r="BM237" s="201" t="s">
        <v>543</v>
      </c>
    </row>
    <row r="238" s="2" customFormat="1" ht="16.5" customHeight="1">
      <c r="A238" s="36"/>
      <c r="B238" s="37"/>
      <c r="C238" s="208" t="s">
        <v>346</v>
      </c>
      <c r="D238" s="208" t="s">
        <v>175</v>
      </c>
      <c r="E238" s="209" t="s">
        <v>544</v>
      </c>
      <c r="F238" s="210" t="s">
        <v>545</v>
      </c>
      <c r="G238" s="211" t="s">
        <v>209</v>
      </c>
      <c r="H238" s="212">
        <v>50</v>
      </c>
      <c r="I238" s="213"/>
      <c r="J238" s="214">
        <f>ROUND(I238*H238,2)</f>
        <v>0</v>
      </c>
      <c r="K238" s="210" t="s">
        <v>120</v>
      </c>
      <c r="L238" s="215"/>
      <c r="M238" s="216" t="s">
        <v>19</v>
      </c>
      <c r="N238" s="217" t="s">
        <v>47</v>
      </c>
      <c r="O238" s="82"/>
      <c r="P238" s="199">
        <f>O238*H238</f>
        <v>0</v>
      </c>
      <c r="Q238" s="199">
        <v>0</v>
      </c>
      <c r="R238" s="199">
        <f>Q238*H238</f>
        <v>0</v>
      </c>
      <c r="S238" s="199">
        <v>0</v>
      </c>
      <c r="T238" s="20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1" t="s">
        <v>135</v>
      </c>
      <c r="AT238" s="201" t="s">
        <v>175</v>
      </c>
      <c r="AU238" s="201" t="s">
        <v>84</v>
      </c>
      <c r="AY238" s="15" t="s">
        <v>115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15" t="s">
        <v>84</v>
      </c>
      <c r="BK238" s="202">
        <f>ROUND(I238*H238,2)</f>
        <v>0</v>
      </c>
      <c r="BL238" s="15" t="s">
        <v>121</v>
      </c>
      <c r="BM238" s="201" t="s">
        <v>546</v>
      </c>
    </row>
    <row r="239" s="2" customFormat="1" ht="16.5" customHeight="1">
      <c r="A239" s="36"/>
      <c r="B239" s="37"/>
      <c r="C239" s="190" t="s">
        <v>547</v>
      </c>
      <c r="D239" s="190" t="s">
        <v>116</v>
      </c>
      <c r="E239" s="191" t="s">
        <v>548</v>
      </c>
      <c r="F239" s="192" t="s">
        <v>549</v>
      </c>
      <c r="G239" s="193" t="s">
        <v>550</v>
      </c>
      <c r="H239" s="194">
        <v>50</v>
      </c>
      <c r="I239" s="195"/>
      <c r="J239" s="196">
        <f>ROUND(I239*H239,2)</f>
        <v>0</v>
      </c>
      <c r="K239" s="192" t="s">
        <v>120</v>
      </c>
      <c r="L239" s="42"/>
      <c r="M239" s="197" t="s">
        <v>19</v>
      </c>
      <c r="N239" s="198" t="s">
        <v>47</v>
      </c>
      <c r="O239" s="82"/>
      <c r="P239" s="199">
        <f>O239*H239</f>
        <v>0</v>
      </c>
      <c r="Q239" s="199">
        <v>0</v>
      </c>
      <c r="R239" s="199">
        <f>Q239*H239</f>
        <v>0</v>
      </c>
      <c r="S239" s="199">
        <v>0</v>
      </c>
      <c r="T239" s="20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01" t="s">
        <v>121</v>
      </c>
      <c r="AT239" s="201" t="s">
        <v>116</v>
      </c>
      <c r="AU239" s="201" t="s">
        <v>84</v>
      </c>
      <c r="AY239" s="15" t="s">
        <v>115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5" t="s">
        <v>84</v>
      </c>
      <c r="BK239" s="202">
        <f>ROUND(I239*H239,2)</f>
        <v>0</v>
      </c>
      <c r="BL239" s="15" t="s">
        <v>121</v>
      </c>
      <c r="BM239" s="201" t="s">
        <v>551</v>
      </c>
    </row>
    <row r="240" s="2" customFormat="1">
      <c r="A240" s="36"/>
      <c r="B240" s="37"/>
      <c r="C240" s="38"/>
      <c r="D240" s="203" t="s">
        <v>122</v>
      </c>
      <c r="E240" s="38"/>
      <c r="F240" s="204" t="s">
        <v>552</v>
      </c>
      <c r="G240" s="38"/>
      <c r="H240" s="38"/>
      <c r="I240" s="205"/>
      <c r="J240" s="38"/>
      <c r="K240" s="38"/>
      <c r="L240" s="42"/>
      <c r="M240" s="206"/>
      <c r="N240" s="207"/>
      <c r="O240" s="82"/>
      <c r="P240" s="82"/>
      <c r="Q240" s="82"/>
      <c r="R240" s="82"/>
      <c r="S240" s="82"/>
      <c r="T240" s="83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5" t="s">
        <v>122</v>
      </c>
      <c r="AU240" s="15" t="s">
        <v>84</v>
      </c>
    </row>
    <row r="241" s="2" customFormat="1" ht="16.5" customHeight="1">
      <c r="A241" s="36"/>
      <c r="B241" s="37"/>
      <c r="C241" s="208" t="s">
        <v>350</v>
      </c>
      <c r="D241" s="208" t="s">
        <v>175</v>
      </c>
      <c r="E241" s="209" t="s">
        <v>553</v>
      </c>
      <c r="F241" s="210" t="s">
        <v>554</v>
      </c>
      <c r="G241" s="211" t="s">
        <v>209</v>
      </c>
      <c r="H241" s="212">
        <v>50</v>
      </c>
      <c r="I241" s="213"/>
      <c r="J241" s="214">
        <f>ROUND(I241*H241,2)</f>
        <v>0</v>
      </c>
      <c r="K241" s="210" t="s">
        <v>120</v>
      </c>
      <c r="L241" s="215"/>
      <c r="M241" s="216" t="s">
        <v>19</v>
      </c>
      <c r="N241" s="217" t="s">
        <v>47</v>
      </c>
      <c r="O241" s="82"/>
      <c r="P241" s="199">
        <f>O241*H241</f>
        <v>0</v>
      </c>
      <c r="Q241" s="199">
        <v>0</v>
      </c>
      <c r="R241" s="199">
        <f>Q241*H241</f>
        <v>0</v>
      </c>
      <c r="S241" s="199">
        <v>0</v>
      </c>
      <c r="T241" s="20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1" t="s">
        <v>135</v>
      </c>
      <c r="AT241" s="201" t="s">
        <v>175</v>
      </c>
      <c r="AU241" s="201" t="s">
        <v>84</v>
      </c>
      <c r="AY241" s="15" t="s">
        <v>115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5" t="s">
        <v>84</v>
      </c>
      <c r="BK241" s="202">
        <f>ROUND(I241*H241,2)</f>
        <v>0</v>
      </c>
      <c r="BL241" s="15" t="s">
        <v>121</v>
      </c>
      <c r="BM241" s="201" t="s">
        <v>555</v>
      </c>
    </row>
    <row r="242" s="2" customFormat="1" ht="16.5" customHeight="1">
      <c r="A242" s="36"/>
      <c r="B242" s="37"/>
      <c r="C242" s="190" t="s">
        <v>556</v>
      </c>
      <c r="D242" s="190" t="s">
        <v>116</v>
      </c>
      <c r="E242" s="191" t="s">
        <v>557</v>
      </c>
      <c r="F242" s="192" t="s">
        <v>558</v>
      </c>
      <c r="G242" s="193" t="s">
        <v>209</v>
      </c>
      <c r="H242" s="194">
        <v>8</v>
      </c>
      <c r="I242" s="195"/>
      <c r="J242" s="196">
        <f>ROUND(I242*H242,2)</f>
        <v>0</v>
      </c>
      <c r="K242" s="192" t="s">
        <v>19</v>
      </c>
      <c r="L242" s="42"/>
      <c r="M242" s="197" t="s">
        <v>19</v>
      </c>
      <c r="N242" s="198" t="s">
        <v>47</v>
      </c>
      <c r="O242" s="82"/>
      <c r="P242" s="199">
        <f>O242*H242</f>
        <v>0</v>
      </c>
      <c r="Q242" s="199">
        <v>0</v>
      </c>
      <c r="R242" s="199">
        <f>Q242*H242</f>
        <v>0</v>
      </c>
      <c r="S242" s="199">
        <v>0</v>
      </c>
      <c r="T242" s="20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01" t="s">
        <v>121</v>
      </c>
      <c r="AT242" s="201" t="s">
        <v>116</v>
      </c>
      <c r="AU242" s="201" t="s">
        <v>84</v>
      </c>
      <c r="AY242" s="15" t="s">
        <v>115</v>
      </c>
      <c r="BE242" s="202">
        <f>IF(N242="základní",J242,0)</f>
        <v>0</v>
      </c>
      <c r="BF242" s="202">
        <f>IF(N242="snížená",J242,0)</f>
        <v>0</v>
      </c>
      <c r="BG242" s="202">
        <f>IF(N242="zákl. přenesená",J242,0)</f>
        <v>0</v>
      </c>
      <c r="BH242" s="202">
        <f>IF(N242="sníž. přenesená",J242,0)</f>
        <v>0</v>
      </c>
      <c r="BI242" s="202">
        <f>IF(N242="nulová",J242,0)</f>
        <v>0</v>
      </c>
      <c r="BJ242" s="15" t="s">
        <v>84</v>
      </c>
      <c r="BK242" s="202">
        <f>ROUND(I242*H242,2)</f>
        <v>0</v>
      </c>
      <c r="BL242" s="15" t="s">
        <v>121</v>
      </c>
      <c r="BM242" s="201" t="s">
        <v>559</v>
      </c>
    </row>
    <row r="243" s="2" customFormat="1" ht="16.5" customHeight="1">
      <c r="A243" s="36"/>
      <c r="B243" s="37"/>
      <c r="C243" s="208" t="s">
        <v>353</v>
      </c>
      <c r="D243" s="208" t="s">
        <v>175</v>
      </c>
      <c r="E243" s="209" t="s">
        <v>560</v>
      </c>
      <c r="F243" s="210" t="s">
        <v>561</v>
      </c>
      <c r="G243" s="211" t="s">
        <v>209</v>
      </c>
      <c r="H243" s="212">
        <v>8</v>
      </c>
      <c r="I243" s="213"/>
      <c r="J243" s="214">
        <f>ROUND(I243*H243,2)</f>
        <v>0</v>
      </c>
      <c r="K243" s="210" t="s">
        <v>19</v>
      </c>
      <c r="L243" s="215"/>
      <c r="M243" s="216" t="s">
        <v>19</v>
      </c>
      <c r="N243" s="217" t="s">
        <v>47</v>
      </c>
      <c r="O243" s="82"/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01" t="s">
        <v>135</v>
      </c>
      <c r="AT243" s="201" t="s">
        <v>175</v>
      </c>
      <c r="AU243" s="201" t="s">
        <v>84</v>
      </c>
      <c r="AY243" s="15" t="s">
        <v>115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5" t="s">
        <v>84</v>
      </c>
      <c r="BK243" s="202">
        <f>ROUND(I243*H243,2)</f>
        <v>0</v>
      </c>
      <c r="BL243" s="15" t="s">
        <v>121</v>
      </c>
      <c r="BM243" s="201" t="s">
        <v>562</v>
      </c>
    </row>
    <row r="244" s="2" customFormat="1" ht="16.5" customHeight="1">
      <c r="A244" s="36"/>
      <c r="B244" s="37"/>
      <c r="C244" s="190" t="s">
        <v>563</v>
      </c>
      <c r="D244" s="190" t="s">
        <v>116</v>
      </c>
      <c r="E244" s="191" t="s">
        <v>564</v>
      </c>
      <c r="F244" s="192" t="s">
        <v>565</v>
      </c>
      <c r="G244" s="193" t="s">
        <v>289</v>
      </c>
      <c r="H244" s="194">
        <v>1</v>
      </c>
      <c r="I244" s="195"/>
      <c r="J244" s="196">
        <f>ROUND(I244*H244,2)</f>
        <v>0</v>
      </c>
      <c r="K244" s="192" t="s">
        <v>19</v>
      </c>
      <c r="L244" s="42"/>
      <c r="M244" s="197" t="s">
        <v>19</v>
      </c>
      <c r="N244" s="198" t="s">
        <v>47</v>
      </c>
      <c r="O244" s="82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1" t="s">
        <v>121</v>
      </c>
      <c r="AT244" s="201" t="s">
        <v>116</v>
      </c>
      <c r="AU244" s="201" t="s">
        <v>84</v>
      </c>
      <c r="AY244" s="15" t="s">
        <v>115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5" t="s">
        <v>84</v>
      </c>
      <c r="BK244" s="202">
        <f>ROUND(I244*H244,2)</f>
        <v>0</v>
      </c>
      <c r="BL244" s="15" t="s">
        <v>121</v>
      </c>
      <c r="BM244" s="201" t="s">
        <v>566</v>
      </c>
    </row>
    <row r="245" s="2" customFormat="1" ht="16.5" customHeight="1">
      <c r="A245" s="36"/>
      <c r="B245" s="37"/>
      <c r="C245" s="208" t="s">
        <v>358</v>
      </c>
      <c r="D245" s="208" t="s">
        <v>175</v>
      </c>
      <c r="E245" s="209" t="s">
        <v>567</v>
      </c>
      <c r="F245" s="210" t="s">
        <v>568</v>
      </c>
      <c r="G245" s="211" t="s">
        <v>289</v>
      </c>
      <c r="H245" s="212">
        <v>1</v>
      </c>
      <c r="I245" s="213"/>
      <c r="J245" s="214">
        <f>ROUND(I245*H245,2)</f>
        <v>0</v>
      </c>
      <c r="K245" s="210" t="s">
        <v>19</v>
      </c>
      <c r="L245" s="215"/>
      <c r="M245" s="216" t="s">
        <v>19</v>
      </c>
      <c r="N245" s="217" t="s">
        <v>47</v>
      </c>
      <c r="O245" s="82"/>
      <c r="P245" s="199">
        <f>O245*H245</f>
        <v>0</v>
      </c>
      <c r="Q245" s="199">
        <v>0</v>
      </c>
      <c r="R245" s="199">
        <f>Q245*H245</f>
        <v>0</v>
      </c>
      <c r="S245" s="199">
        <v>0</v>
      </c>
      <c r="T245" s="20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01" t="s">
        <v>135</v>
      </c>
      <c r="AT245" s="201" t="s">
        <v>175</v>
      </c>
      <c r="AU245" s="201" t="s">
        <v>84</v>
      </c>
      <c r="AY245" s="15" t="s">
        <v>115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15" t="s">
        <v>84</v>
      </c>
      <c r="BK245" s="202">
        <f>ROUND(I245*H245,2)</f>
        <v>0</v>
      </c>
      <c r="BL245" s="15" t="s">
        <v>121</v>
      </c>
      <c r="BM245" s="201" t="s">
        <v>569</v>
      </c>
    </row>
    <row r="246" s="2" customFormat="1" ht="16.5" customHeight="1">
      <c r="A246" s="36"/>
      <c r="B246" s="37"/>
      <c r="C246" s="208" t="s">
        <v>570</v>
      </c>
      <c r="D246" s="208" t="s">
        <v>175</v>
      </c>
      <c r="E246" s="209" t="s">
        <v>571</v>
      </c>
      <c r="F246" s="210" t="s">
        <v>572</v>
      </c>
      <c r="G246" s="211" t="s">
        <v>209</v>
      </c>
      <c r="H246" s="212">
        <v>1</v>
      </c>
      <c r="I246" s="213"/>
      <c r="J246" s="214">
        <f>ROUND(I246*H246,2)</f>
        <v>0</v>
      </c>
      <c r="K246" s="210" t="s">
        <v>19</v>
      </c>
      <c r="L246" s="215"/>
      <c r="M246" s="216" t="s">
        <v>19</v>
      </c>
      <c r="N246" s="217" t="s">
        <v>47</v>
      </c>
      <c r="O246" s="82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1" t="s">
        <v>135</v>
      </c>
      <c r="AT246" s="201" t="s">
        <v>175</v>
      </c>
      <c r="AU246" s="201" t="s">
        <v>84</v>
      </c>
      <c r="AY246" s="15" t="s">
        <v>115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5" t="s">
        <v>84</v>
      </c>
      <c r="BK246" s="202">
        <f>ROUND(I246*H246,2)</f>
        <v>0</v>
      </c>
      <c r="BL246" s="15" t="s">
        <v>121</v>
      </c>
      <c r="BM246" s="201" t="s">
        <v>573</v>
      </c>
    </row>
    <row r="247" s="2" customFormat="1" ht="16.5" customHeight="1">
      <c r="A247" s="36"/>
      <c r="B247" s="37"/>
      <c r="C247" s="190" t="s">
        <v>361</v>
      </c>
      <c r="D247" s="190" t="s">
        <v>116</v>
      </c>
      <c r="E247" s="191" t="s">
        <v>574</v>
      </c>
      <c r="F247" s="192" t="s">
        <v>575</v>
      </c>
      <c r="G247" s="193" t="s">
        <v>289</v>
      </c>
      <c r="H247" s="194">
        <v>1</v>
      </c>
      <c r="I247" s="195"/>
      <c r="J247" s="196">
        <f>ROUND(I247*H247,2)</f>
        <v>0</v>
      </c>
      <c r="K247" s="192" t="s">
        <v>19</v>
      </c>
      <c r="L247" s="42"/>
      <c r="M247" s="197" t="s">
        <v>19</v>
      </c>
      <c r="N247" s="198" t="s">
        <v>47</v>
      </c>
      <c r="O247" s="82"/>
      <c r="P247" s="199">
        <f>O247*H247</f>
        <v>0</v>
      </c>
      <c r="Q247" s="199">
        <v>0</v>
      </c>
      <c r="R247" s="199">
        <f>Q247*H247</f>
        <v>0</v>
      </c>
      <c r="S247" s="199">
        <v>0</v>
      </c>
      <c r="T247" s="200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01" t="s">
        <v>121</v>
      </c>
      <c r="AT247" s="201" t="s">
        <v>116</v>
      </c>
      <c r="AU247" s="201" t="s">
        <v>84</v>
      </c>
      <c r="AY247" s="15" t="s">
        <v>115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5" t="s">
        <v>84</v>
      </c>
      <c r="BK247" s="202">
        <f>ROUND(I247*H247,2)</f>
        <v>0</v>
      </c>
      <c r="BL247" s="15" t="s">
        <v>121</v>
      </c>
      <c r="BM247" s="201" t="s">
        <v>576</v>
      </c>
    </row>
    <row r="248" s="2" customFormat="1" ht="21.75" customHeight="1">
      <c r="A248" s="36"/>
      <c r="B248" s="37"/>
      <c r="C248" s="208" t="s">
        <v>577</v>
      </c>
      <c r="D248" s="208" t="s">
        <v>175</v>
      </c>
      <c r="E248" s="209" t="s">
        <v>578</v>
      </c>
      <c r="F248" s="210" t="s">
        <v>579</v>
      </c>
      <c r="G248" s="211" t="s">
        <v>209</v>
      </c>
      <c r="H248" s="212">
        <v>1</v>
      </c>
      <c r="I248" s="213"/>
      <c r="J248" s="214">
        <f>ROUND(I248*H248,2)</f>
        <v>0</v>
      </c>
      <c r="K248" s="210" t="s">
        <v>120</v>
      </c>
      <c r="L248" s="215"/>
      <c r="M248" s="216" t="s">
        <v>19</v>
      </c>
      <c r="N248" s="217" t="s">
        <v>47</v>
      </c>
      <c r="O248" s="82"/>
      <c r="P248" s="199">
        <f>O248*H248</f>
        <v>0</v>
      </c>
      <c r="Q248" s="199">
        <v>0</v>
      </c>
      <c r="R248" s="199">
        <f>Q248*H248</f>
        <v>0</v>
      </c>
      <c r="S248" s="199">
        <v>0</v>
      </c>
      <c r="T248" s="200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01" t="s">
        <v>135</v>
      </c>
      <c r="AT248" s="201" t="s">
        <v>175</v>
      </c>
      <c r="AU248" s="201" t="s">
        <v>84</v>
      </c>
      <c r="AY248" s="15" t="s">
        <v>115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5" t="s">
        <v>84</v>
      </c>
      <c r="BK248" s="202">
        <f>ROUND(I248*H248,2)</f>
        <v>0</v>
      </c>
      <c r="BL248" s="15" t="s">
        <v>121</v>
      </c>
      <c r="BM248" s="201" t="s">
        <v>580</v>
      </c>
    </row>
    <row r="249" s="2" customFormat="1" ht="16.5" customHeight="1">
      <c r="A249" s="36"/>
      <c r="B249" s="37"/>
      <c r="C249" s="208" t="s">
        <v>365</v>
      </c>
      <c r="D249" s="208" t="s">
        <v>175</v>
      </c>
      <c r="E249" s="209" t="s">
        <v>567</v>
      </c>
      <c r="F249" s="210" t="s">
        <v>568</v>
      </c>
      <c r="G249" s="211" t="s">
        <v>289</v>
      </c>
      <c r="H249" s="212">
        <v>3</v>
      </c>
      <c r="I249" s="213"/>
      <c r="J249" s="214">
        <f>ROUND(I249*H249,2)</f>
        <v>0</v>
      </c>
      <c r="K249" s="210" t="s">
        <v>19</v>
      </c>
      <c r="L249" s="215"/>
      <c r="M249" s="216" t="s">
        <v>19</v>
      </c>
      <c r="N249" s="217" t="s">
        <v>47</v>
      </c>
      <c r="O249" s="82"/>
      <c r="P249" s="199">
        <f>O249*H249</f>
        <v>0</v>
      </c>
      <c r="Q249" s="199">
        <v>0</v>
      </c>
      <c r="R249" s="199">
        <f>Q249*H249</f>
        <v>0</v>
      </c>
      <c r="S249" s="199">
        <v>0</v>
      </c>
      <c r="T249" s="20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01" t="s">
        <v>135</v>
      </c>
      <c r="AT249" s="201" t="s">
        <v>175</v>
      </c>
      <c r="AU249" s="201" t="s">
        <v>84</v>
      </c>
      <c r="AY249" s="15" t="s">
        <v>115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5" t="s">
        <v>84</v>
      </c>
      <c r="BK249" s="202">
        <f>ROUND(I249*H249,2)</f>
        <v>0</v>
      </c>
      <c r="BL249" s="15" t="s">
        <v>121</v>
      </c>
      <c r="BM249" s="201" t="s">
        <v>581</v>
      </c>
    </row>
    <row r="250" s="2" customFormat="1" ht="16.5" customHeight="1">
      <c r="A250" s="36"/>
      <c r="B250" s="37"/>
      <c r="C250" s="208" t="s">
        <v>582</v>
      </c>
      <c r="D250" s="208" t="s">
        <v>175</v>
      </c>
      <c r="E250" s="209" t="s">
        <v>571</v>
      </c>
      <c r="F250" s="210" t="s">
        <v>572</v>
      </c>
      <c r="G250" s="211" t="s">
        <v>209</v>
      </c>
      <c r="H250" s="212">
        <v>4</v>
      </c>
      <c r="I250" s="213"/>
      <c r="J250" s="214">
        <f>ROUND(I250*H250,2)</f>
        <v>0</v>
      </c>
      <c r="K250" s="210" t="s">
        <v>19</v>
      </c>
      <c r="L250" s="215"/>
      <c r="M250" s="216" t="s">
        <v>19</v>
      </c>
      <c r="N250" s="217" t="s">
        <v>47</v>
      </c>
      <c r="O250" s="82"/>
      <c r="P250" s="199">
        <f>O250*H250</f>
        <v>0</v>
      </c>
      <c r="Q250" s="199">
        <v>0</v>
      </c>
      <c r="R250" s="199">
        <f>Q250*H250</f>
        <v>0</v>
      </c>
      <c r="S250" s="199">
        <v>0</v>
      </c>
      <c r="T250" s="200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01" t="s">
        <v>135</v>
      </c>
      <c r="AT250" s="201" t="s">
        <v>175</v>
      </c>
      <c r="AU250" s="201" t="s">
        <v>84</v>
      </c>
      <c r="AY250" s="15" t="s">
        <v>115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5" t="s">
        <v>84</v>
      </c>
      <c r="BK250" s="202">
        <f>ROUND(I250*H250,2)</f>
        <v>0</v>
      </c>
      <c r="BL250" s="15" t="s">
        <v>121</v>
      </c>
      <c r="BM250" s="201" t="s">
        <v>583</v>
      </c>
    </row>
    <row r="251" s="2" customFormat="1" ht="16.5" customHeight="1">
      <c r="A251" s="36"/>
      <c r="B251" s="37"/>
      <c r="C251" s="208" t="s">
        <v>368</v>
      </c>
      <c r="D251" s="208" t="s">
        <v>175</v>
      </c>
      <c r="E251" s="209" t="s">
        <v>584</v>
      </c>
      <c r="F251" s="210" t="s">
        <v>585</v>
      </c>
      <c r="G251" s="211" t="s">
        <v>209</v>
      </c>
      <c r="H251" s="212">
        <v>1</v>
      </c>
      <c r="I251" s="213"/>
      <c r="J251" s="214">
        <f>ROUND(I251*H251,2)</f>
        <v>0</v>
      </c>
      <c r="K251" s="210" t="s">
        <v>19</v>
      </c>
      <c r="L251" s="215"/>
      <c r="M251" s="216" t="s">
        <v>19</v>
      </c>
      <c r="N251" s="217" t="s">
        <v>47</v>
      </c>
      <c r="O251" s="82"/>
      <c r="P251" s="199">
        <f>O251*H251</f>
        <v>0</v>
      </c>
      <c r="Q251" s="199">
        <v>0</v>
      </c>
      <c r="R251" s="199">
        <f>Q251*H251</f>
        <v>0</v>
      </c>
      <c r="S251" s="199">
        <v>0</v>
      </c>
      <c r="T251" s="200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01" t="s">
        <v>135</v>
      </c>
      <c r="AT251" s="201" t="s">
        <v>175</v>
      </c>
      <c r="AU251" s="201" t="s">
        <v>84</v>
      </c>
      <c r="AY251" s="15" t="s">
        <v>115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5" t="s">
        <v>84</v>
      </c>
      <c r="BK251" s="202">
        <f>ROUND(I251*H251,2)</f>
        <v>0</v>
      </c>
      <c r="BL251" s="15" t="s">
        <v>121</v>
      </c>
      <c r="BM251" s="201" t="s">
        <v>586</v>
      </c>
    </row>
    <row r="252" s="2" customFormat="1" ht="16.5" customHeight="1">
      <c r="A252" s="36"/>
      <c r="B252" s="37"/>
      <c r="C252" s="190" t="s">
        <v>587</v>
      </c>
      <c r="D252" s="190" t="s">
        <v>116</v>
      </c>
      <c r="E252" s="191" t="s">
        <v>588</v>
      </c>
      <c r="F252" s="192" t="s">
        <v>589</v>
      </c>
      <c r="G252" s="193" t="s">
        <v>209</v>
      </c>
      <c r="H252" s="194">
        <v>7</v>
      </c>
      <c r="I252" s="195"/>
      <c r="J252" s="196">
        <f>ROUND(I252*H252,2)</f>
        <v>0</v>
      </c>
      <c r="K252" s="192" t="s">
        <v>19</v>
      </c>
      <c r="L252" s="42"/>
      <c r="M252" s="197" t="s">
        <v>19</v>
      </c>
      <c r="N252" s="198" t="s">
        <v>47</v>
      </c>
      <c r="O252" s="82"/>
      <c r="P252" s="199">
        <f>O252*H252</f>
        <v>0</v>
      </c>
      <c r="Q252" s="199">
        <v>0</v>
      </c>
      <c r="R252" s="199">
        <f>Q252*H252</f>
        <v>0</v>
      </c>
      <c r="S252" s="199">
        <v>0</v>
      </c>
      <c r="T252" s="200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01" t="s">
        <v>121</v>
      </c>
      <c r="AT252" s="201" t="s">
        <v>116</v>
      </c>
      <c r="AU252" s="201" t="s">
        <v>84</v>
      </c>
      <c r="AY252" s="15" t="s">
        <v>115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15" t="s">
        <v>84</v>
      </c>
      <c r="BK252" s="202">
        <f>ROUND(I252*H252,2)</f>
        <v>0</v>
      </c>
      <c r="BL252" s="15" t="s">
        <v>121</v>
      </c>
      <c r="BM252" s="201" t="s">
        <v>590</v>
      </c>
    </row>
    <row r="253" s="2" customFormat="1" ht="16.5" customHeight="1">
      <c r="A253" s="36"/>
      <c r="B253" s="37"/>
      <c r="C253" s="190" t="s">
        <v>372</v>
      </c>
      <c r="D253" s="190" t="s">
        <v>116</v>
      </c>
      <c r="E253" s="191" t="s">
        <v>591</v>
      </c>
      <c r="F253" s="192" t="s">
        <v>592</v>
      </c>
      <c r="G253" s="193" t="s">
        <v>209</v>
      </c>
      <c r="H253" s="194">
        <v>74</v>
      </c>
      <c r="I253" s="195"/>
      <c r="J253" s="196">
        <f>ROUND(I253*H253,2)</f>
        <v>0</v>
      </c>
      <c r="K253" s="192" t="s">
        <v>120</v>
      </c>
      <c r="L253" s="42"/>
      <c r="M253" s="197" t="s">
        <v>19</v>
      </c>
      <c r="N253" s="198" t="s">
        <v>47</v>
      </c>
      <c r="O253" s="82"/>
      <c r="P253" s="199">
        <f>O253*H253</f>
        <v>0</v>
      </c>
      <c r="Q253" s="199">
        <v>0</v>
      </c>
      <c r="R253" s="199">
        <f>Q253*H253</f>
        <v>0</v>
      </c>
      <c r="S253" s="199">
        <v>0</v>
      </c>
      <c r="T253" s="200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01" t="s">
        <v>121</v>
      </c>
      <c r="AT253" s="201" t="s">
        <v>116</v>
      </c>
      <c r="AU253" s="201" t="s">
        <v>84</v>
      </c>
      <c r="AY253" s="15" t="s">
        <v>115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15" t="s">
        <v>84</v>
      </c>
      <c r="BK253" s="202">
        <f>ROUND(I253*H253,2)</f>
        <v>0</v>
      </c>
      <c r="BL253" s="15" t="s">
        <v>121</v>
      </c>
      <c r="BM253" s="201" t="s">
        <v>593</v>
      </c>
    </row>
    <row r="254" s="2" customFormat="1">
      <c r="A254" s="36"/>
      <c r="B254" s="37"/>
      <c r="C254" s="38"/>
      <c r="D254" s="203" t="s">
        <v>122</v>
      </c>
      <c r="E254" s="38"/>
      <c r="F254" s="204" t="s">
        <v>594</v>
      </c>
      <c r="G254" s="38"/>
      <c r="H254" s="38"/>
      <c r="I254" s="205"/>
      <c r="J254" s="38"/>
      <c r="K254" s="38"/>
      <c r="L254" s="42"/>
      <c r="M254" s="206"/>
      <c r="N254" s="207"/>
      <c r="O254" s="82"/>
      <c r="P254" s="82"/>
      <c r="Q254" s="82"/>
      <c r="R254" s="82"/>
      <c r="S254" s="82"/>
      <c r="T254" s="83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122</v>
      </c>
      <c r="AU254" s="15" t="s">
        <v>84</v>
      </c>
    </row>
    <row r="255" s="2" customFormat="1" ht="16.5" customHeight="1">
      <c r="A255" s="36"/>
      <c r="B255" s="37"/>
      <c r="C255" s="208" t="s">
        <v>595</v>
      </c>
      <c r="D255" s="208" t="s">
        <v>175</v>
      </c>
      <c r="E255" s="209" t="s">
        <v>544</v>
      </c>
      <c r="F255" s="210" t="s">
        <v>545</v>
      </c>
      <c r="G255" s="211" t="s">
        <v>209</v>
      </c>
      <c r="H255" s="212">
        <v>74</v>
      </c>
      <c r="I255" s="213"/>
      <c r="J255" s="214">
        <f>ROUND(I255*H255,2)</f>
        <v>0</v>
      </c>
      <c r="K255" s="210" t="s">
        <v>120</v>
      </c>
      <c r="L255" s="215"/>
      <c r="M255" s="216" t="s">
        <v>19</v>
      </c>
      <c r="N255" s="217" t="s">
        <v>47</v>
      </c>
      <c r="O255" s="82"/>
      <c r="P255" s="199">
        <f>O255*H255</f>
        <v>0</v>
      </c>
      <c r="Q255" s="199">
        <v>0</v>
      </c>
      <c r="R255" s="199">
        <f>Q255*H255</f>
        <v>0</v>
      </c>
      <c r="S255" s="199">
        <v>0</v>
      </c>
      <c r="T255" s="200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01" t="s">
        <v>135</v>
      </c>
      <c r="AT255" s="201" t="s">
        <v>175</v>
      </c>
      <c r="AU255" s="201" t="s">
        <v>84</v>
      </c>
      <c r="AY255" s="15" t="s">
        <v>115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5" t="s">
        <v>84</v>
      </c>
      <c r="BK255" s="202">
        <f>ROUND(I255*H255,2)</f>
        <v>0</v>
      </c>
      <c r="BL255" s="15" t="s">
        <v>121</v>
      </c>
      <c r="BM255" s="201" t="s">
        <v>596</v>
      </c>
    </row>
    <row r="256" s="2" customFormat="1" ht="16.5" customHeight="1">
      <c r="A256" s="36"/>
      <c r="B256" s="37"/>
      <c r="C256" s="190" t="s">
        <v>376</v>
      </c>
      <c r="D256" s="190" t="s">
        <v>116</v>
      </c>
      <c r="E256" s="191" t="s">
        <v>597</v>
      </c>
      <c r="F256" s="192" t="s">
        <v>598</v>
      </c>
      <c r="G256" s="193" t="s">
        <v>550</v>
      </c>
      <c r="H256" s="194">
        <v>20</v>
      </c>
      <c r="I256" s="195"/>
      <c r="J256" s="196">
        <f>ROUND(I256*H256,2)</f>
        <v>0</v>
      </c>
      <c r="K256" s="192" t="s">
        <v>19</v>
      </c>
      <c r="L256" s="42"/>
      <c r="M256" s="197" t="s">
        <v>19</v>
      </c>
      <c r="N256" s="198" t="s">
        <v>47</v>
      </c>
      <c r="O256" s="82"/>
      <c r="P256" s="199">
        <f>O256*H256</f>
        <v>0</v>
      </c>
      <c r="Q256" s="199">
        <v>0</v>
      </c>
      <c r="R256" s="199">
        <f>Q256*H256</f>
        <v>0</v>
      </c>
      <c r="S256" s="199">
        <v>0</v>
      </c>
      <c r="T256" s="200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01" t="s">
        <v>121</v>
      </c>
      <c r="AT256" s="201" t="s">
        <v>116</v>
      </c>
      <c r="AU256" s="201" t="s">
        <v>84</v>
      </c>
      <c r="AY256" s="15" t="s">
        <v>115</v>
      </c>
      <c r="BE256" s="202">
        <f>IF(N256="základní",J256,0)</f>
        <v>0</v>
      </c>
      <c r="BF256" s="202">
        <f>IF(N256="snížená",J256,0)</f>
        <v>0</v>
      </c>
      <c r="BG256" s="202">
        <f>IF(N256="zákl. přenesená",J256,0)</f>
        <v>0</v>
      </c>
      <c r="BH256" s="202">
        <f>IF(N256="sníž. přenesená",J256,0)</f>
        <v>0</v>
      </c>
      <c r="BI256" s="202">
        <f>IF(N256="nulová",J256,0)</f>
        <v>0</v>
      </c>
      <c r="BJ256" s="15" t="s">
        <v>84</v>
      </c>
      <c r="BK256" s="202">
        <f>ROUND(I256*H256,2)</f>
        <v>0</v>
      </c>
      <c r="BL256" s="15" t="s">
        <v>121</v>
      </c>
      <c r="BM256" s="201" t="s">
        <v>599</v>
      </c>
    </row>
    <row r="257" s="2" customFormat="1" ht="16.5" customHeight="1">
      <c r="A257" s="36"/>
      <c r="B257" s="37"/>
      <c r="C257" s="190" t="s">
        <v>600</v>
      </c>
      <c r="D257" s="190" t="s">
        <v>116</v>
      </c>
      <c r="E257" s="191" t="s">
        <v>601</v>
      </c>
      <c r="F257" s="192" t="s">
        <v>602</v>
      </c>
      <c r="G257" s="193" t="s">
        <v>550</v>
      </c>
      <c r="H257" s="194">
        <v>60</v>
      </c>
      <c r="I257" s="195"/>
      <c r="J257" s="196">
        <f>ROUND(I257*H257,2)</f>
        <v>0</v>
      </c>
      <c r="K257" s="192" t="s">
        <v>19</v>
      </c>
      <c r="L257" s="42"/>
      <c r="M257" s="197" t="s">
        <v>19</v>
      </c>
      <c r="N257" s="198" t="s">
        <v>47</v>
      </c>
      <c r="O257" s="82"/>
      <c r="P257" s="199">
        <f>O257*H257</f>
        <v>0</v>
      </c>
      <c r="Q257" s="199">
        <v>0</v>
      </c>
      <c r="R257" s="199">
        <f>Q257*H257</f>
        <v>0</v>
      </c>
      <c r="S257" s="199">
        <v>0</v>
      </c>
      <c r="T257" s="200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01" t="s">
        <v>121</v>
      </c>
      <c r="AT257" s="201" t="s">
        <v>116</v>
      </c>
      <c r="AU257" s="201" t="s">
        <v>84</v>
      </c>
      <c r="AY257" s="15" t="s">
        <v>115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5" t="s">
        <v>84</v>
      </c>
      <c r="BK257" s="202">
        <f>ROUND(I257*H257,2)</f>
        <v>0</v>
      </c>
      <c r="BL257" s="15" t="s">
        <v>121</v>
      </c>
      <c r="BM257" s="201" t="s">
        <v>603</v>
      </c>
    </row>
    <row r="258" s="2" customFormat="1" ht="16.5" customHeight="1">
      <c r="A258" s="36"/>
      <c r="B258" s="37"/>
      <c r="C258" s="190" t="s">
        <v>380</v>
      </c>
      <c r="D258" s="190" t="s">
        <v>116</v>
      </c>
      <c r="E258" s="191" t="s">
        <v>604</v>
      </c>
      <c r="F258" s="192" t="s">
        <v>605</v>
      </c>
      <c r="G258" s="193" t="s">
        <v>550</v>
      </c>
      <c r="H258" s="194">
        <v>80</v>
      </c>
      <c r="I258" s="195"/>
      <c r="J258" s="196">
        <f>ROUND(I258*H258,2)</f>
        <v>0</v>
      </c>
      <c r="K258" s="192" t="s">
        <v>19</v>
      </c>
      <c r="L258" s="42"/>
      <c r="M258" s="197" t="s">
        <v>19</v>
      </c>
      <c r="N258" s="198" t="s">
        <v>47</v>
      </c>
      <c r="O258" s="82"/>
      <c r="P258" s="199">
        <f>O258*H258</f>
        <v>0</v>
      </c>
      <c r="Q258" s="199">
        <v>0</v>
      </c>
      <c r="R258" s="199">
        <f>Q258*H258</f>
        <v>0</v>
      </c>
      <c r="S258" s="199">
        <v>0</v>
      </c>
      <c r="T258" s="20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01" t="s">
        <v>121</v>
      </c>
      <c r="AT258" s="201" t="s">
        <v>116</v>
      </c>
      <c r="AU258" s="201" t="s">
        <v>84</v>
      </c>
      <c r="AY258" s="15" t="s">
        <v>115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15" t="s">
        <v>84</v>
      </c>
      <c r="BK258" s="202">
        <f>ROUND(I258*H258,2)</f>
        <v>0</v>
      </c>
      <c r="BL258" s="15" t="s">
        <v>121</v>
      </c>
      <c r="BM258" s="201" t="s">
        <v>606</v>
      </c>
    </row>
    <row r="259" s="2" customFormat="1" ht="16.5" customHeight="1">
      <c r="A259" s="36"/>
      <c r="B259" s="37"/>
      <c r="C259" s="208" t="s">
        <v>607</v>
      </c>
      <c r="D259" s="208" t="s">
        <v>175</v>
      </c>
      <c r="E259" s="209" t="s">
        <v>489</v>
      </c>
      <c r="F259" s="210" t="s">
        <v>490</v>
      </c>
      <c r="G259" s="211" t="s">
        <v>341</v>
      </c>
      <c r="H259" s="212">
        <v>1</v>
      </c>
      <c r="I259" s="213"/>
      <c r="J259" s="214">
        <f>ROUND(I259*H259,2)</f>
        <v>0</v>
      </c>
      <c r="K259" s="210" t="s">
        <v>120</v>
      </c>
      <c r="L259" s="215"/>
      <c r="M259" s="216" t="s">
        <v>19</v>
      </c>
      <c r="N259" s="217" t="s">
        <v>47</v>
      </c>
      <c r="O259" s="82"/>
      <c r="P259" s="199">
        <f>O259*H259</f>
        <v>0</v>
      </c>
      <c r="Q259" s="199">
        <v>0</v>
      </c>
      <c r="R259" s="199">
        <f>Q259*H259</f>
        <v>0</v>
      </c>
      <c r="S259" s="199">
        <v>0</v>
      </c>
      <c r="T259" s="200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01" t="s">
        <v>135</v>
      </c>
      <c r="AT259" s="201" t="s">
        <v>175</v>
      </c>
      <c r="AU259" s="201" t="s">
        <v>84</v>
      </c>
      <c r="AY259" s="15" t="s">
        <v>115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5" t="s">
        <v>84</v>
      </c>
      <c r="BK259" s="202">
        <f>ROUND(I259*H259,2)</f>
        <v>0</v>
      </c>
      <c r="BL259" s="15" t="s">
        <v>121</v>
      </c>
      <c r="BM259" s="201" t="s">
        <v>608</v>
      </c>
    </row>
    <row r="260" s="11" customFormat="1" ht="25.92" customHeight="1">
      <c r="A260" s="11"/>
      <c r="B260" s="176"/>
      <c r="C260" s="177"/>
      <c r="D260" s="178" t="s">
        <v>75</v>
      </c>
      <c r="E260" s="179" t="s">
        <v>609</v>
      </c>
      <c r="F260" s="179" t="s">
        <v>610</v>
      </c>
      <c r="G260" s="177"/>
      <c r="H260" s="177"/>
      <c r="I260" s="180"/>
      <c r="J260" s="181">
        <f>BK260</f>
        <v>0</v>
      </c>
      <c r="K260" s="177"/>
      <c r="L260" s="182"/>
      <c r="M260" s="183"/>
      <c r="N260" s="184"/>
      <c r="O260" s="184"/>
      <c r="P260" s="185">
        <f>SUM(P261:P262)</f>
        <v>0</v>
      </c>
      <c r="Q260" s="184"/>
      <c r="R260" s="185">
        <f>SUM(R261:R262)</f>
        <v>0</v>
      </c>
      <c r="S260" s="184"/>
      <c r="T260" s="186">
        <f>SUM(T261:T262)</f>
        <v>0</v>
      </c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R260" s="187" t="s">
        <v>137</v>
      </c>
      <c r="AT260" s="188" t="s">
        <v>75</v>
      </c>
      <c r="AU260" s="188" t="s">
        <v>76</v>
      </c>
      <c r="AY260" s="187" t="s">
        <v>115</v>
      </c>
      <c r="BK260" s="189">
        <f>SUM(BK261:BK262)</f>
        <v>0</v>
      </c>
    </row>
    <row r="261" s="2" customFormat="1" ht="24.15" customHeight="1">
      <c r="A261" s="36"/>
      <c r="B261" s="37"/>
      <c r="C261" s="190" t="s">
        <v>383</v>
      </c>
      <c r="D261" s="190" t="s">
        <v>116</v>
      </c>
      <c r="E261" s="191" t="s">
        <v>611</v>
      </c>
      <c r="F261" s="192" t="s">
        <v>612</v>
      </c>
      <c r="G261" s="193" t="s">
        <v>284</v>
      </c>
      <c r="H261" s="194">
        <v>1</v>
      </c>
      <c r="I261" s="195"/>
      <c r="J261" s="196">
        <f>ROUND(I261*H261,2)</f>
        <v>0</v>
      </c>
      <c r="K261" s="192" t="s">
        <v>19</v>
      </c>
      <c r="L261" s="42"/>
      <c r="M261" s="197" t="s">
        <v>19</v>
      </c>
      <c r="N261" s="198" t="s">
        <v>47</v>
      </c>
      <c r="O261" s="82"/>
      <c r="P261" s="199">
        <f>O261*H261</f>
        <v>0</v>
      </c>
      <c r="Q261" s="199">
        <v>0</v>
      </c>
      <c r="R261" s="199">
        <f>Q261*H261</f>
        <v>0</v>
      </c>
      <c r="S261" s="199">
        <v>0</v>
      </c>
      <c r="T261" s="20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01" t="s">
        <v>613</v>
      </c>
      <c r="AT261" s="201" t="s">
        <v>116</v>
      </c>
      <c r="AU261" s="201" t="s">
        <v>84</v>
      </c>
      <c r="AY261" s="15" t="s">
        <v>115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5" t="s">
        <v>84</v>
      </c>
      <c r="BK261" s="202">
        <f>ROUND(I261*H261,2)</f>
        <v>0</v>
      </c>
      <c r="BL261" s="15" t="s">
        <v>613</v>
      </c>
      <c r="BM261" s="201" t="s">
        <v>614</v>
      </c>
    </row>
    <row r="262" s="2" customFormat="1" ht="37.8" customHeight="1">
      <c r="A262" s="36"/>
      <c r="B262" s="37"/>
      <c r="C262" s="190" t="s">
        <v>615</v>
      </c>
      <c r="D262" s="190" t="s">
        <v>116</v>
      </c>
      <c r="E262" s="191" t="s">
        <v>616</v>
      </c>
      <c r="F262" s="192" t="s">
        <v>617</v>
      </c>
      <c r="G262" s="193" t="s">
        <v>284</v>
      </c>
      <c r="H262" s="194">
        <v>1</v>
      </c>
      <c r="I262" s="195"/>
      <c r="J262" s="196">
        <f>ROUND(I262*H262,2)</f>
        <v>0</v>
      </c>
      <c r="K262" s="192" t="s">
        <v>19</v>
      </c>
      <c r="L262" s="42"/>
      <c r="M262" s="218" t="s">
        <v>19</v>
      </c>
      <c r="N262" s="219" t="s">
        <v>47</v>
      </c>
      <c r="O262" s="220"/>
      <c r="P262" s="221">
        <f>O262*H262</f>
        <v>0</v>
      </c>
      <c r="Q262" s="221">
        <v>0</v>
      </c>
      <c r="R262" s="221">
        <f>Q262*H262</f>
        <v>0</v>
      </c>
      <c r="S262" s="221">
        <v>0</v>
      </c>
      <c r="T262" s="222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01" t="s">
        <v>613</v>
      </c>
      <c r="AT262" s="201" t="s">
        <v>116</v>
      </c>
      <c r="AU262" s="201" t="s">
        <v>84</v>
      </c>
      <c r="AY262" s="15" t="s">
        <v>115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15" t="s">
        <v>84</v>
      </c>
      <c r="BK262" s="202">
        <f>ROUND(I262*H262,2)</f>
        <v>0</v>
      </c>
      <c r="BL262" s="15" t="s">
        <v>613</v>
      </c>
      <c r="BM262" s="201" t="s">
        <v>618</v>
      </c>
    </row>
    <row r="263" s="2" customFormat="1" ht="6.96" customHeight="1">
      <c r="A263" s="36"/>
      <c r="B263" s="57"/>
      <c r="C263" s="58"/>
      <c r="D263" s="58"/>
      <c r="E263" s="58"/>
      <c r="F263" s="58"/>
      <c r="G263" s="58"/>
      <c r="H263" s="58"/>
      <c r="I263" s="58"/>
      <c r="J263" s="58"/>
      <c r="K263" s="58"/>
      <c r="L263" s="42"/>
      <c r="M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</row>
  </sheetData>
  <sheetProtection sheet="1" autoFilter="0" formatColumns="0" formatRows="0" objects="1" scenarios="1" spinCount="100000" saltValue="seEoF8xWaGPNMCZXo0u8O19prn6QUGIXw+1X5bx+KYZUwAwBnNL1jQ2DW1nr2vsOC8o16z09tVa53v0qoOv8FA==" hashValue="OXFMpG/0Z1I2OCYVbQms/3QOZVL7qMcM381HVBCSoQlR5Zb77X/nnmHpA3rul/Oj6jbwu02HSDkd7uD9u/QzlQ==" algorithmName="SHA-512" password="CC35"/>
  <autoFilter ref="C84:K26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8" r:id="rId1" display="https://podminky.urs.cz/item/CS_URS_2025_02/460030011"/>
    <hyperlink ref="F90" r:id="rId2" display="https://podminky.urs.cz/item/CS_URS_2025_02/460581121"/>
    <hyperlink ref="F92" r:id="rId3" display="https://podminky.urs.cz/item/CS_URS_2025_02/460131113"/>
    <hyperlink ref="F94" r:id="rId4" display="https://podminky.urs.cz/item/CS_URS_2025_02/174111101"/>
    <hyperlink ref="F96" r:id="rId5" display="https://podminky.urs.cz/item/CS_URS_2025_02/460341111"/>
    <hyperlink ref="F98" r:id="rId6" display="https://podminky.urs.cz/item/CS_URS_2025_02/469972111"/>
    <hyperlink ref="F100" r:id="rId7" display="https://podminky.urs.cz/item/CS_URS_2025_02/469972121"/>
    <hyperlink ref="F102" r:id="rId8" display="https://podminky.urs.cz/item/CS_URS_2025_02/171201231"/>
    <hyperlink ref="F104" r:id="rId9" display="https://podminky.urs.cz/item/CS_URS_2025_02/460061141"/>
    <hyperlink ref="F106" r:id="rId10" display="https://podminky.urs.cz/item/CS_URS_2025_02/460061142"/>
    <hyperlink ref="F108" r:id="rId11" display="https://podminky.urs.cz/item/CS_URS_2025_02/460061171"/>
    <hyperlink ref="F110" r:id="rId12" display="https://podminky.urs.cz/item/CS_URS_2025_02/460661412"/>
    <hyperlink ref="F114" r:id="rId13" display="https://podminky.urs.cz/item/CS_URS_2025_02/460671112"/>
    <hyperlink ref="F116" r:id="rId14" display="https://podminky.urs.cz/item/CS_URS_2025_02/460581131"/>
    <hyperlink ref="F118" r:id="rId15" display="https://podminky.urs.cz/item/CS_URS_2025_02/181411131"/>
    <hyperlink ref="F123" r:id="rId16" display="https://podminky.urs.cz/item/CS_URS_2025_02/210890001"/>
    <hyperlink ref="F126" r:id="rId17" display="https://podminky.urs.cz/item/CS_URS_2025_02/460010025"/>
    <hyperlink ref="F128" r:id="rId18" display="https://podminky.urs.cz/item/CS_URS_2025_02/012164000"/>
    <hyperlink ref="F133" r:id="rId19" display="https://podminky.urs.cz/item/CS_URS_2025_02/R0301014"/>
    <hyperlink ref="F138" r:id="rId20" display="https://podminky.urs.cz/item/CS_URS_2025_02/220182038"/>
    <hyperlink ref="F150" r:id="rId21" display="https://podminky.urs.cz/item/CS_URS_2025_02/741920322"/>
    <hyperlink ref="F167" r:id="rId22" display="https://podminky.urs.cz/item/CS_URS_2025_02/R0301005"/>
    <hyperlink ref="F173" r:id="rId23" display="https://podminky.urs.cz/item/CS_URS_2025_02/R0301006"/>
    <hyperlink ref="F183" r:id="rId24" display="https://podminky.urs.cz/item/CS_URS_2025_02/R0301011"/>
    <hyperlink ref="F186" r:id="rId25" display="https://podminky.urs.cz/item/CS_URS_2025_02/220261661"/>
    <hyperlink ref="F188" r:id="rId26" display="https://podminky.urs.cz/item/CS_URS_2025_02/468091332"/>
    <hyperlink ref="F192" r:id="rId27" display="https://podminky.urs.cz/item/CS_URS_2025_02/622316121"/>
    <hyperlink ref="F200" r:id="rId28" display="https://podminky.urs.cz/item/CS_URS_2025_02/741920322"/>
    <hyperlink ref="F202" r:id="rId29" display="https://podminky.urs.cz/item/CS_URS_2025_02/741920442"/>
    <hyperlink ref="F211" r:id="rId30" display="https://podminky.urs.cz/item/CS_URS_2025_02/R0301005"/>
    <hyperlink ref="F215" r:id="rId31" display="https://podminky.urs.cz/item/CS_URS_2025_02/220870212"/>
    <hyperlink ref="F220" r:id="rId32" display="https://podminky.urs.cz/item/CS_URS_2025_02/220182034"/>
    <hyperlink ref="F222" r:id="rId33" display="https://podminky.urs.cz/item/CS_URS_2025_02/220182032"/>
    <hyperlink ref="F224" r:id="rId34" display="https://podminky.urs.cz/item/CS_URS_2025_02/210051121"/>
    <hyperlink ref="F231" r:id="rId35" display="https://podminky.urs.cz/item/CS_URS_2025_02/220182421"/>
    <hyperlink ref="F234" r:id="rId36" display="https://podminky.urs.cz/item/CS_URS_2025_02/220870212"/>
    <hyperlink ref="F240" r:id="rId37" display="https://podminky.urs.cz/item/CS_URS_2025_02/220182321"/>
    <hyperlink ref="F254" r:id="rId38" display="https://podminky.urs.cz/item/CS_URS_2025_02/7421240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23" customWidth="1"/>
    <col min="2" max="2" width="1.667969" style="223" customWidth="1"/>
    <col min="3" max="4" width="5" style="223" customWidth="1"/>
    <col min="5" max="5" width="11.66016" style="223" customWidth="1"/>
    <col min="6" max="6" width="9.160156" style="223" customWidth="1"/>
    <col min="7" max="7" width="5" style="223" customWidth="1"/>
    <col min="8" max="8" width="77.83203" style="223" customWidth="1"/>
    <col min="9" max="10" width="20" style="223" customWidth="1"/>
    <col min="11" max="11" width="1.667969" style="223" customWidth="1"/>
  </cols>
  <sheetData>
    <row r="1" s="1" customFormat="1" ht="37.5" customHeight="1"/>
    <row r="2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="12" customFormat="1" ht="45" customHeight="1">
      <c r="B3" s="227"/>
      <c r="C3" s="228" t="s">
        <v>619</v>
      </c>
      <c r="D3" s="228"/>
      <c r="E3" s="228"/>
      <c r="F3" s="228"/>
      <c r="G3" s="228"/>
      <c r="H3" s="228"/>
      <c r="I3" s="228"/>
      <c r="J3" s="228"/>
      <c r="K3" s="229"/>
    </row>
    <row r="4" s="1" customFormat="1" ht="25.5" customHeight="1">
      <c r="B4" s="230"/>
      <c r="C4" s="231" t="s">
        <v>620</v>
      </c>
      <c r="D4" s="231"/>
      <c r="E4" s="231"/>
      <c r="F4" s="231"/>
      <c r="G4" s="231"/>
      <c r="H4" s="231"/>
      <c r="I4" s="231"/>
      <c r="J4" s="231"/>
      <c r="K4" s="232"/>
    </row>
    <row r="5" s="1" customFormat="1" ht="5.25" customHeight="1">
      <c r="B5" s="230"/>
      <c r="C5" s="233"/>
      <c r="D5" s="233"/>
      <c r="E5" s="233"/>
      <c r="F5" s="233"/>
      <c r="G5" s="233"/>
      <c r="H5" s="233"/>
      <c r="I5" s="233"/>
      <c r="J5" s="233"/>
      <c r="K5" s="232"/>
    </row>
    <row r="6" s="1" customFormat="1" ht="15" customHeight="1">
      <c r="B6" s="230"/>
      <c r="C6" s="234" t="s">
        <v>621</v>
      </c>
      <c r="D6" s="234"/>
      <c r="E6" s="234"/>
      <c r="F6" s="234"/>
      <c r="G6" s="234"/>
      <c r="H6" s="234"/>
      <c r="I6" s="234"/>
      <c r="J6" s="234"/>
      <c r="K6" s="232"/>
    </row>
    <row r="7" s="1" customFormat="1" ht="15" customHeight="1">
      <c r="B7" s="235"/>
      <c r="C7" s="234" t="s">
        <v>622</v>
      </c>
      <c r="D7" s="234"/>
      <c r="E7" s="234"/>
      <c r="F7" s="234"/>
      <c r="G7" s="234"/>
      <c r="H7" s="234"/>
      <c r="I7" s="234"/>
      <c r="J7" s="234"/>
      <c r="K7" s="232"/>
    </row>
    <row r="8" s="1" customFormat="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="1" customFormat="1" ht="15" customHeight="1">
      <c r="B9" s="235"/>
      <c r="C9" s="234" t="s">
        <v>623</v>
      </c>
      <c r="D9" s="234"/>
      <c r="E9" s="234"/>
      <c r="F9" s="234"/>
      <c r="G9" s="234"/>
      <c r="H9" s="234"/>
      <c r="I9" s="234"/>
      <c r="J9" s="234"/>
      <c r="K9" s="232"/>
    </row>
    <row r="10" s="1" customFormat="1" ht="15" customHeight="1">
      <c r="B10" s="235"/>
      <c r="C10" s="234"/>
      <c r="D10" s="234" t="s">
        <v>624</v>
      </c>
      <c r="E10" s="234"/>
      <c r="F10" s="234"/>
      <c r="G10" s="234"/>
      <c r="H10" s="234"/>
      <c r="I10" s="234"/>
      <c r="J10" s="234"/>
      <c r="K10" s="232"/>
    </row>
    <row r="11" s="1" customFormat="1" ht="15" customHeight="1">
      <c r="B11" s="235"/>
      <c r="C11" s="236"/>
      <c r="D11" s="234" t="s">
        <v>625</v>
      </c>
      <c r="E11" s="234"/>
      <c r="F11" s="234"/>
      <c r="G11" s="234"/>
      <c r="H11" s="234"/>
      <c r="I11" s="234"/>
      <c r="J11" s="234"/>
      <c r="K11" s="232"/>
    </row>
    <row r="12" s="1" customFormat="1" ht="15" customHeight="1">
      <c r="B12" s="235"/>
      <c r="C12" s="236"/>
      <c r="D12" s="234"/>
      <c r="E12" s="234"/>
      <c r="F12" s="234"/>
      <c r="G12" s="234"/>
      <c r="H12" s="234"/>
      <c r="I12" s="234"/>
      <c r="J12" s="234"/>
      <c r="K12" s="232"/>
    </row>
    <row r="13" s="1" customFormat="1" ht="15" customHeight="1">
      <c r="B13" s="235"/>
      <c r="C13" s="236"/>
      <c r="D13" s="237" t="s">
        <v>626</v>
      </c>
      <c r="E13" s="234"/>
      <c r="F13" s="234"/>
      <c r="G13" s="234"/>
      <c r="H13" s="234"/>
      <c r="I13" s="234"/>
      <c r="J13" s="234"/>
      <c r="K13" s="232"/>
    </row>
    <row r="14" s="1" customFormat="1" ht="12.75" customHeight="1">
      <c r="B14" s="235"/>
      <c r="C14" s="236"/>
      <c r="D14" s="236"/>
      <c r="E14" s="236"/>
      <c r="F14" s="236"/>
      <c r="G14" s="236"/>
      <c r="H14" s="236"/>
      <c r="I14" s="236"/>
      <c r="J14" s="236"/>
      <c r="K14" s="232"/>
    </row>
    <row r="15" s="1" customFormat="1" ht="15" customHeight="1">
      <c r="B15" s="235"/>
      <c r="C15" s="236"/>
      <c r="D15" s="234" t="s">
        <v>627</v>
      </c>
      <c r="E15" s="234"/>
      <c r="F15" s="234"/>
      <c r="G15" s="234"/>
      <c r="H15" s="234"/>
      <c r="I15" s="234"/>
      <c r="J15" s="234"/>
      <c r="K15" s="232"/>
    </row>
    <row r="16" s="1" customFormat="1" ht="15" customHeight="1">
      <c r="B16" s="235"/>
      <c r="C16" s="236"/>
      <c r="D16" s="234" t="s">
        <v>628</v>
      </c>
      <c r="E16" s="234"/>
      <c r="F16" s="234"/>
      <c r="G16" s="234"/>
      <c r="H16" s="234"/>
      <c r="I16" s="234"/>
      <c r="J16" s="234"/>
      <c r="K16" s="232"/>
    </row>
    <row r="17" s="1" customFormat="1" ht="15" customHeight="1">
      <c r="B17" s="235"/>
      <c r="C17" s="236"/>
      <c r="D17" s="234" t="s">
        <v>629</v>
      </c>
      <c r="E17" s="234"/>
      <c r="F17" s="234"/>
      <c r="G17" s="234"/>
      <c r="H17" s="234"/>
      <c r="I17" s="234"/>
      <c r="J17" s="234"/>
      <c r="K17" s="232"/>
    </row>
    <row r="18" s="1" customFormat="1" ht="15" customHeight="1">
      <c r="B18" s="235"/>
      <c r="C18" s="236"/>
      <c r="D18" s="236"/>
      <c r="E18" s="238" t="s">
        <v>83</v>
      </c>
      <c r="F18" s="234" t="s">
        <v>630</v>
      </c>
      <c r="G18" s="234"/>
      <c r="H18" s="234"/>
      <c r="I18" s="234"/>
      <c r="J18" s="234"/>
      <c r="K18" s="232"/>
    </row>
    <row r="19" s="1" customFormat="1" ht="15" customHeight="1">
      <c r="B19" s="235"/>
      <c r="C19" s="236"/>
      <c r="D19" s="236"/>
      <c r="E19" s="238" t="s">
        <v>631</v>
      </c>
      <c r="F19" s="234" t="s">
        <v>632</v>
      </c>
      <c r="G19" s="234"/>
      <c r="H19" s="234"/>
      <c r="I19" s="234"/>
      <c r="J19" s="234"/>
      <c r="K19" s="232"/>
    </row>
    <row r="20" s="1" customFormat="1" ht="15" customHeight="1">
      <c r="B20" s="235"/>
      <c r="C20" s="236"/>
      <c r="D20" s="236"/>
      <c r="E20" s="238" t="s">
        <v>633</v>
      </c>
      <c r="F20" s="234" t="s">
        <v>634</v>
      </c>
      <c r="G20" s="234"/>
      <c r="H20" s="234"/>
      <c r="I20" s="234"/>
      <c r="J20" s="234"/>
      <c r="K20" s="232"/>
    </row>
    <row r="21" s="1" customFormat="1" ht="15" customHeight="1">
      <c r="B21" s="235"/>
      <c r="C21" s="236"/>
      <c r="D21" s="236"/>
      <c r="E21" s="238" t="s">
        <v>635</v>
      </c>
      <c r="F21" s="234" t="s">
        <v>636</v>
      </c>
      <c r="G21" s="234"/>
      <c r="H21" s="234"/>
      <c r="I21" s="234"/>
      <c r="J21" s="234"/>
      <c r="K21" s="232"/>
    </row>
    <row r="22" s="1" customFormat="1" ht="15" customHeight="1">
      <c r="B22" s="235"/>
      <c r="C22" s="236"/>
      <c r="D22" s="236"/>
      <c r="E22" s="238" t="s">
        <v>637</v>
      </c>
      <c r="F22" s="234" t="s">
        <v>638</v>
      </c>
      <c r="G22" s="234"/>
      <c r="H22" s="234"/>
      <c r="I22" s="234"/>
      <c r="J22" s="234"/>
      <c r="K22" s="232"/>
    </row>
    <row r="23" s="1" customFormat="1" ht="15" customHeight="1">
      <c r="B23" s="235"/>
      <c r="C23" s="236"/>
      <c r="D23" s="236"/>
      <c r="E23" s="238" t="s">
        <v>639</v>
      </c>
      <c r="F23" s="234" t="s">
        <v>640</v>
      </c>
      <c r="G23" s="234"/>
      <c r="H23" s="234"/>
      <c r="I23" s="234"/>
      <c r="J23" s="234"/>
      <c r="K23" s="232"/>
    </row>
    <row r="24" s="1" customFormat="1" ht="12.75" customHeight="1">
      <c r="B24" s="235"/>
      <c r="C24" s="236"/>
      <c r="D24" s="236"/>
      <c r="E24" s="236"/>
      <c r="F24" s="236"/>
      <c r="G24" s="236"/>
      <c r="H24" s="236"/>
      <c r="I24" s="236"/>
      <c r="J24" s="236"/>
      <c r="K24" s="232"/>
    </row>
    <row r="25" s="1" customFormat="1" ht="15" customHeight="1">
      <c r="B25" s="235"/>
      <c r="C25" s="234" t="s">
        <v>641</v>
      </c>
      <c r="D25" s="234"/>
      <c r="E25" s="234"/>
      <c r="F25" s="234"/>
      <c r="G25" s="234"/>
      <c r="H25" s="234"/>
      <c r="I25" s="234"/>
      <c r="J25" s="234"/>
      <c r="K25" s="232"/>
    </row>
    <row r="26" s="1" customFormat="1" ht="15" customHeight="1">
      <c r="B26" s="235"/>
      <c r="C26" s="234" t="s">
        <v>642</v>
      </c>
      <c r="D26" s="234"/>
      <c r="E26" s="234"/>
      <c r="F26" s="234"/>
      <c r="G26" s="234"/>
      <c r="H26" s="234"/>
      <c r="I26" s="234"/>
      <c r="J26" s="234"/>
      <c r="K26" s="232"/>
    </row>
    <row r="27" s="1" customFormat="1" ht="15" customHeight="1">
      <c r="B27" s="235"/>
      <c r="C27" s="234"/>
      <c r="D27" s="234" t="s">
        <v>643</v>
      </c>
      <c r="E27" s="234"/>
      <c r="F27" s="234"/>
      <c r="G27" s="234"/>
      <c r="H27" s="234"/>
      <c r="I27" s="234"/>
      <c r="J27" s="234"/>
      <c r="K27" s="232"/>
    </row>
    <row r="28" s="1" customFormat="1" ht="15" customHeight="1">
      <c r="B28" s="235"/>
      <c r="C28" s="236"/>
      <c r="D28" s="234" t="s">
        <v>644</v>
      </c>
      <c r="E28" s="234"/>
      <c r="F28" s="234"/>
      <c r="G28" s="234"/>
      <c r="H28" s="234"/>
      <c r="I28" s="234"/>
      <c r="J28" s="234"/>
      <c r="K28" s="232"/>
    </row>
    <row r="29" s="1" customFormat="1" ht="12.75" customHeight="1">
      <c r="B29" s="235"/>
      <c r="C29" s="236"/>
      <c r="D29" s="236"/>
      <c r="E29" s="236"/>
      <c r="F29" s="236"/>
      <c r="G29" s="236"/>
      <c r="H29" s="236"/>
      <c r="I29" s="236"/>
      <c r="J29" s="236"/>
      <c r="K29" s="232"/>
    </row>
    <row r="30" s="1" customFormat="1" ht="15" customHeight="1">
      <c r="B30" s="235"/>
      <c r="C30" s="236"/>
      <c r="D30" s="234" t="s">
        <v>645</v>
      </c>
      <c r="E30" s="234"/>
      <c r="F30" s="234"/>
      <c r="G30" s="234"/>
      <c r="H30" s="234"/>
      <c r="I30" s="234"/>
      <c r="J30" s="234"/>
      <c r="K30" s="232"/>
    </row>
    <row r="31" s="1" customFormat="1" ht="15" customHeight="1">
      <c r="B31" s="235"/>
      <c r="C31" s="236"/>
      <c r="D31" s="234" t="s">
        <v>646</v>
      </c>
      <c r="E31" s="234"/>
      <c r="F31" s="234"/>
      <c r="G31" s="234"/>
      <c r="H31" s="234"/>
      <c r="I31" s="234"/>
      <c r="J31" s="234"/>
      <c r="K31" s="232"/>
    </row>
    <row r="32" s="1" customFormat="1" ht="12.75" customHeight="1">
      <c r="B32" s="235"/>
      <c r="C32" s="236"/>
      <c r="D32" s="236"/>
      <c r="E32" s="236"/>
      <c r="F32" s="236"/>
      <c r="G32" s="236"/>
      <c r="H32" s="236"/>
      <c r="I32" s="236"/>
      <c r="J32" s="236"/>
      <c r="K32" s="232"/>
    </row>
    <row r="33" s="1" customFormat="1" ht="15" customHeight="1">
      <c r="B33" s="235"/>
      <c r="C33" s="236"/>
      <c r="D33" s="234" t="s">
        <v>647</v>
      </c>
      <c r="E33" s="234"/>
      <c r="F33" s="234"/>
      <c r="G33" s="234"/>
      <c r="H33" s="234"/>
      <c r="I33" s="234"/>
      <c r="J33" s="234"/>
      <c r="K33" s="232"/>
    </row>
    <row r="34" s="1" customFormat="1" ht="15" customHeight="1">
      <c r="B34" s="235"/>
      <c r="C34" s="236"/>
      <c r="D34" s="234" t="s">
        <v>648</v>
      </c>
      <c r="E34" s="234"/>
      <c r="F34" s="234"/>
      <c r="G34" s="234"/>
      <c r="H34" s="234"/>
      <c r="I34" s="234"/>
      <c r="J34" s="234"/>
      <c r="K34" s="232"/>
    </row>
    <row r="35" s="1" customFormat="1" ht="15" customHeight="1">
      <c r="B35" s="235"/>
      <c r="C35" s="236"/>
      <c r="D35" s="234" t="s">
        <v>649</v>
      </c>
      <c r="E35" s="234"/>
      <c r="F35" s="234"/>
      <c r="G35" s="234"/>
      <c r="H35" s="234"/>
      <c r="I35" s="234"/>
      <c r="J35" s="234"/>
      <c r="K35" s="232"/>
    </row>
    <row r="36" s="1" customFormat="1" ht="15" customHeight="1">
      <c r="B36" s="235"/>
      <c r="C36" s="236"/>
      <c r="D36" s="234"/>
      <c r="E36" s="237" t="s">
        <v>101</v>
      </c>
      <c r="F36" s="234"/>
      <c r="G36" s="234" t="s">
        <v>650</v>
      </c>
      <c r="H36" s="234"/>
      <c r="I36" s="234"/>
      <c r="J36" s="234"/>
      <c r="K36" s="232"/>
    </row>
    <row r="37" s="1" customFormat="1" ht="30.75" customHeight="1">
      <c r="B37" s="235"/>
      <c r="C37" s="236"/>
      <c r="D37" s="234"/>
      <c r="E37" s="237" t="s">
        <v>651</v>
      </c>
      <c r="F37" s="234"/>
      <c r="G37" s="234" t="s">
        <v>652</v>
      </c>
      <c r="H37" s="234"/>
      <c r="I37" s="234"/>
      <c r="J37" s="234"/>
      <c r="K37" s="232"/>
    </row>
    <row r="38" s="1" customFormat="1" ht="15" customHeight="1">
      <c r="B38" s="235"/>
      <c r="C38" s="236"/>
      <c r="D38" s="234"/>
      <c r="E38" s="237" t="s">
        <v>57</v>
      </c>
      <c r="F38" s="234"/>
      <c r="G38" s="234" t="s">
        <v>653</v>
      </c>
      <c r="H38" s="234"/>
      <c r="I38" s="234"/>
      <c r="J38" s="234"/>
      <c r="K38" s="232"/>
    </row>
    <row r="39" s="1" customFormat="1" ht="15" customHeight="1">
      <c r="B39" s="235"/>
      <c r="C39" s="236"/>
      <c r="D39" s="234"/>
      <c r="E39" s="237" t="s">
        <v>58</v>
      </c>
      <c r="F39" s="234"/>
      <c r="G39" s="234" t="s">
        <v>654</v>
      </c>
      <c r="H39" s="234"/>
      <c r="I39" s="234"/>
      <c r="J39" s="234"/>
      <c r="K39" s="232"/>
    </row>
    <row r="40" s="1" customFormat="1" ht="15" customHeight="1">
      <c r="B40" s="235"/>
      <c r="C40" s="236"/>
      <c r="D40" s="234"/>
      <c r="E40" s="237" t="s">
        <v>102</v>
      </c>
      <c r="F40" s="234"/>
      <c r="G40" s="234" t="s">
        <v>655</v>
      </c>
      <c r="H40" s="234"/>
      <c r="I40" s="234"/>
      <c r="J40" s="234"/>
      <c r="K40" s="232"/>
    </row>
    <row r="41" s="1" customFormat="1" ht="15" customHeight="1">
      <c r="B41" s="235"/>
      <c r="C41" s="236"/>
      <c r="D41" s="234"/>
      <c r="E41" s="237" t="s">
        <v>103</v>
      </c>
      <c r="F41" s="234"/>
      <c r="G41" s="234" t="s">
        <v>656</v>
      </c>
      <c r="H41" s="234"/>
      <c r="I41" s="234"/>
      <c r="J41" s="234"/>
      <c r="K41" s="232"/>
    </row>
    <row r="42" s="1" customFormat="1" ht="15" customHeight="1">
      <c r="B42" s="235"/>
      <c r="C42" s="236"/>
      <c r="D42" s="234"/>
      <c r="E42" s="237" t="s">
        <v>657</v>
      </c>
      <c r="F42" s="234"/>
      <c r="G42" s="234" t="s">
        <v>658</v>
      </c>
      <c r="H42" s="234"/>
      <c r="I42" s="234"/>
      <c r="J42" s="234"/>
      <c r="K42" s="232"/>
    </row>
    <row r="43" s="1" customFormat="1" ht="15" customHeight="1">
      <c r="B43" s="235"/>
      <c r="C43" s="236"/>
      <c r="D43" s="234"/>
      <c r="E43" s="237"/>
      <c r="F43" s="234"/>
      <c r="G43" s="234" t="s">
        <v>659</v>
      </c>
      <c r="H43" s="234"/>
      <c r="I43" s="234"/>
      <c r="J43" s="234"/>
      <c r="K43" s="232"/>
    </row>
    <row r="44" s="1" customFormat="1" ht="15" customHeight="1">
      <c r="B44" s="235"/>
      <c r="C44" s="236"/>
      <c r="D44" s="234"/>
      <c r="E44" s="237" t="s">
        <v>660</v>
      </c>
      <c r="F44" s="234"/>
      <c r="G44" s="234" t="s">
        <v>661</v>
      </c>
      <c r="H44" s="234"/>
      <c r="I44" s="234"/>
      <c r="J44" s="234"/>
      <c r="K44" s="232"/>
    </row>
    <row r="45" s="1" customFormat="1" ht="15" customHeight="1">
      <c r="B45" s="235"/>
      <c r="C45" s="236"/>
      <c r="D45" s="234"/>
      <c r="E45" s="237" t="s">
        <v>105</v>
      </c>
      <c r="F45" s="234"/>
      <c r="G45" s="234" t="s">
        <v>662</v>
      </c>
      <c r="H45" s="234"/>
      <c r="I45" s="234"/>
      <c r="J45" s="234"/>
      <c r="K45" s="232"/>
    </row>
    <row r="46" s="1" customFormat="1" ht="12.75" customHeight="1">
      <c r="B46" s="235"/>
      <c r="C46" s="236"/>
      <c r="D46" s="234"/>
      <c r="E46" s="234"/>
      <c r="F46" s="234"/>
      <c r="G46" s="234"/>
      <c r="H46" s="234"/>
      <c r="I46" s="234"/>
      <c r="J46" s="234"/>
      <c r="K46" s="232"/>
    </row>
    <row r="47" s="1" customFormat="1" ht="15" customHeight="1">
      <c r="B47" s="235"/>
      <c r="C47" s="236"/>
      <c r="D47" s="234" t="s">
        <v>663</v>
      </c>
      <c r="E47" s="234"/>
      <c r="F47" s="234"/>
      <c r="G47" s="234"/>
      <c r="H47" s="234"/>
      <c r="I47" s="234"/>
      <c r="J47" s="234"/>
      <c r="K47" s="232"/>
    </row>
    <row r="48" s="1" customFormat="1" ht="15" customHeight="1">
      <c r="B48" s="235"/>
      <c r="C48" s="236"/>
      <c r="D48" s="236"/>
      <c r="E48" s="234" t="s">
        <v>664</v>
      </c>
      <c r="F48" s="234"/>
      <c r="G48" s="234"/>
      <c r="H48" s="234"/>
      <c r="I48" s="234"/>
      <c r="J48" s="234"/>
      <c r="K48" s="232"/>
    </row>
    <row r="49" s="1" customFormat="1" ht="15" customHeight="1">
      <c r="B49" s="235"/>
      <c r="C49" s="236"/>
      <c r="D49" s="236"/>
      <c r="E49" s="234" t="s">
        <v>665</v>
      </c>
      <c r="F49" s="234"/>
      <c r="G49" s="234"/>
      <c r="H49" s="234"/>
      <c r="I49" s="234"/>
      <c r="J49" s="234"/>
      <c r="K49" s="232"/>
    </row>
    <row r="50" s="1" customFormat="1" ht="15" customHeight="1">
      <c r="B50" s="235"/>
      <c r="C50" s="236"/>
      <c r="D50" s="236"/>
      <c r="E50" s="234" t="s">
        <v>666</v>
      </c>
      <c r="F50" s="234"/>
      <c r="G50" s="234"/>
      <c r="H50" s="234"/>
      <c r="I50" s="234"/>
      <c r="J50" s="234"/>
      <c r="K50" s="232"/>
    </row>
    <row r="51" s="1" customFormat="1" ht="15" customHeight="1">
      <c r="B51" s="235"/>
      <c r="C51" s="236"/>
      <c r="D51" s="234" t="s">
        <v>667</v>
      </c>
      <c r="E51" s="234"/>
      <c r="F51" s="234"/>
      <c r="G51" s="234"/>
      <c r="H51" s="234"/>
      <c r="I51" s="234"/>
      <c r="J51" s="234"/>
      <c r="K51" s="232"/>
    </row>
    <row r="52" s="1" customFormat="1" ht="25.5" customHeight="1">
      <c r="B52" s="230"/>
      <c r="C52" s="231" t="s">
        <v>668</v>
      </c>
      <c r="D52" s="231"/>
      <c r="E52" s="231"/>
      <c r="F52" s="231"/>
      <c r="G52" s="231"/>
      <c r="H52" s="231"/>
      <c r="I52" s="231"/>
      <c r="J52" s="231"/>
      <c r="K52" s="232"/>
    </row>
    <row r="53" s="1" customFormat="1" ht="5.25" customHeight="1">
      <c r="B53" s="230"/>
      <c r="C53" s="233"/>
      <c r="D53" s="233"/>
      <c r="E53" s="233"/>
      <c r="F53" s="233"/>
      <c r="G53" s="233"/>
      <c r="H53" s="233"/>
      <c r="I53" s="233"/>
      <c r="J53" s="233"/>
      <c r="K53" s="232"/>
    </row>
    <row r="54" s="1" customFormat="1" ht="15" customHeight="1">
      <c r="B54" s="230"/>
      <c r="C54" s="234" t="s">
        <v>669</v>
      </c>
      <c r="D54" s="234"/>
      <c r="E54" s="234"/>
      <c r="F54" s="234"/>
      <c r="G54" s="234"/>
      <c r="H54" s="234"/>
      <c r="I54" s="234"/>
      <c r="J54" s="234"/>
      <c r="K54" s="232"/>
    </row>
    <row r="55" s="1" customFormat="1" ht="15" customHeight="1">
      <c r="B55" s="230"/>
      <c r="C55" s="234" t="s">
        <v>670</v>
      </c>
      <c r="D55" s="234"/>
      <c r="E55" s="234"/>
      <c r="F55" s="234"/>
      <c r="G55" s="234"/>
      <c r="H55" s="234"/>
      <c r="I55" s="234"/>
      <c r="J55" s="234"/>
      <c r="K55" s="232"/>
    </row>
    <row r="56" s="1" customFormat="1" ht="12.75" customHeight="1">
      <c r="B56" s="230"/>
      <c r="C56" s="234"/>
      <c r="D56" s="234"/>
      <c r="E56" s="234"/>
      <c r="F56" s="234"/>
      <c r="G56" s="234"/>
      <c r="H56" s="234"/>
      <c r="I56" s="234"/>
      <c r="J56" s="234"/>
      <c r="K56" s="232"/>
    </row>
    <row r="57" s="1" customFormat="1" ht="15" customHeight="1">
      <c r="B57" s="230"/>
      <c r="C57" s="234" t="s">
        <v>671</v>
      </c>
      <c r="D57" s="234"/>
      <c r="E57" s="234"/>
      <c r="F57" s="234"/>
      <c r="G57" s="234"/>
      <c r="H57" s="234"/>
      <c r="I57" s="234"/>
      <c r="J57" s="234"/>
      <c r="K57" s="232"/>
    </row>
    <row r="58" s="1" customFormat="1" ht="15" customHeight="1">
      <c r="B58" s="230"/>
      <c r="C58" s="236"/>
      <c r="D58" s="234" t="s">
        <v>672</v>
      </c>
      <c r="E58" s="234"/>
      <c r="F58" s="234"/>
      <c r="G58" s="234"/>
      <c r="H58" s="234"/>
      <c r="I58" s="234"/>
      <c r="J58" s="234"/>
      <c r="K58" s="232"/>
    </row>
    <row r="59" s="1" customFormat="1" ht="15" customHeight="1">
      <c r="B59" s="230"/>
      <c r="C59" s="236"/>
      <c r="D59" s="234" t="s">
        <v>673</v>
      </c>
      <c r="E59" s="234"/>
      <c r="F59" s="234"/>
      <c r="G59" s="234"/>
      <c r="H59" s="234"/>
      <c r="I59" s="234"/>
      <c r="J59" s="234"/>
      <c r="K59" s="232"/>
    </row>
    <row r="60" s="1" customFormat="1" ht="15" customHeight="1">
      <c r="B60" s="230"/>
      <c r="C60" s="236"/>
      <c r="D60" s="234" t="s">
        <v>674</v>
      </c>
      <c r="E60" s="234"/>
      <c r="F60" s="234"/>
      <c r="G60" s="234"/>
      <c r="H60" s="234"/>
      <c r="I60" s="234"/>
      <c r="J60" s="234"/>
      <c r="K60" s="232"/>
    </row>
    <row r="61" s="1" customFormat="1" ht="15" customHeight="1">
      <c r="B61" s="230"/>
      <c r="C61" s="236"/>
      <c r="D61" s="234" t="s">
        <v>675</v>
      </c>
      <c r="E61" s="234"/>
      <c r="F61" s="234"/>
      <c r="G61" s="234"/>
      <c r="H61" s="234"/>
      <c r="I61" s="234"/>
      <c r="J61" s="234"/>
      <c r="K61" s="232"/>
    </row>
    <row r="62" s="1" customFormat="1" ht="15" customHeight="1">
      <c r="B62" s="230"/>
      <c r="C62" s="236"/>
      <c r="D62" s="239" t="s">
        <v>676</v>
      </c>
      <c r="E62" s="239"/>
      <c r="F62" s="239"/>
      <c r="G62" s="239"/>
      <c r="H62" s="239"/>
      <c r="I62" s="239"/>
      <c r="J62" s="239"/>
      <c r="K62" s="232"/>
    </row>
    <row r="63" s="1" customFormat="1" ht="15" customHeight="1">
      <c r="B63" s="230"/>
      <c r="C63" s="236"/>
      <c r="D63" s="234" t="s">
        <v>677</v>
      </c>
      <c r="E63" s="234"/>
      <c r="F63" s="234"/>
      <c r="G63" s="234"/>
      <c r="H63" s="234"/>
      <c r="I63" s="234"/>
      <c r="J63" s="234"/>
      <c r="K63" s="232"/>
    </row>
    <row r="64" s="1" customFormat="1" ht="12.75" customHeight="1">
      <c r="B64" s="230"/>
      <c r="C64" s="236"/>
      <c r="D64" s="236"/>
      <c r="E64" s="240"/>
      <c r="F64" s="236"/>
      <c r="G64" s="236"/>
      <c r="H64" s="236"/>
      <c r="I64" s="236"/>
      <c r="J64" s="236"/>
      <c r="K64" s="232"/>
    </row>
    <row r="65" s="1" customFormat="1" ht="15" customHeight="1">
      <c r="B65" s="230"/>
      <c r="C65" s="236"/>
      <c r="D65" s="234" t="s">
        <v>678</v>
      </c>
      <c r="E65" s="234"/>
      <c r="F65" s="234"/>
      <c r="G65" s="234"/>
      <c r="H65" s="234"/>
      <c r="I65" s="234"/>
      <c r="J65" s="234"/>
      <c r="K65" s="232"/>
    </row>
    <row r="66" s="1" customFormat="1" ht="15" customHeight="1">
      <c r="B66" s="230"/>
      <c r="C66" s="236"/>
      <c r="D66" s="239" t="s">
        <v>679</v>
      </c>
      <c r="E66" s="239"/>
      <c r="F66" s="239"/>
      <c r="G66" s="239"/>
      <c r="H66" s="239"/>
      <c r="I66" s="239"/>
      <c r="J66" s="239"/>
      <c r="K66" s="232"/>
    </row>
    <row r="67" s="1" customFormat="1" ht="15" customHeight="1">
      <c r="B67" s="230"/>
      <c r="C67" s="236"/>
      <c r="D67" s="234" t="s">
        <v>680</v>
      </c>
      <c r="E67" s="234"/>
      <c r="F67" s="234"/>
      <c r="G67" s="234"/>
      <c r="H67" s="234"/>
      <c r="I67" s="234"/>
      <c r="J67" s="234"/>
      <c r="K67" s="232"/>
    </row>
    <row r="68" s="1" customFormat="1" ht="15" customHeight="1">
      <c r="B68" s="230"/>
      <c r="C68" s="236"/>
      <c r="D68" s="234" t="s">
        <v>681</v>
      </c>
      <c r="E68" s="234"/>
      <c r="F68" s="234"/>
      <c r="G68" s="234"/>
      <c r="H68" s="234"/>
      <c r="I68" s="234"/>
      <c r="J68" s="234"/>
      <c r="K68" s="232"/>
    </row>
    <row r="69" s="1" customFormat="1" ht="15" customHeight="1">
      <c r="B69" s="230"/>
      <c r="C69" s="236"/>
      <c r="D69" s="234" t="s">
        <v>682</v>
      </c>
      <c r="E69" s="234"/>
      <c r="F69" s="234"/>
      <c r="G69" s="234"/>
      <c r="H69" s="234"/>
      <c r="I69" s="234"/>
      <c r="J69" s="234"/>
      <c r="K69" s="232"/>
    </row>
    <row r="70" s="1" customFormat="1" ht="15" customHeight="1">
      <c r="B70" s="230"/>
      <c r="C70" s="236"/>
      <c r="D70" s="234" t="s">
        <v>683</v>
      </c>
      <c r="E70" s="234"/>
      <c r="F70" s="234"/>
      <c r="G70" s="234"/>
      <c r="H70" s="234"/>
      <c r="I70" s="234"/>
      <c r="J70" s="234"/>
      <c r="K70" s="232"/>
    </row>
    <row r="71" s="1" customFormat="1" ht="12.75" customHeight="1">
      <c r="B71" s="241"/>
      <c r="C71" s="242"/>
      <c r="D71" s="242"/>
      <c r="E71" s="242"/>
      <c r="F71" s="242"/>
      <c r="G71" s="242"/>
      <c r="H71" s="242"/>
      <c r="I71" s="242"/>
      <c r="J71" s="242"/>
      <c r="K71" s="243"/>
    </row>
    <row r="72" s="1" customFormat="1" ht="18.75" customHeight="1">
      <c r="B72" s="244"/>
      <c r="C72" s="244"/>
      <c r="D72" s="244"/>
      <c r="E72" s="244"/>
      <c r="F72" s="244"/>
      <c r="G72" s="244"/>
      <c r="H72" s="244"/>
      <c r="I72" s="244"/>
      <c r="J72" s="244"/>
      <c r="K72" s="245"/>
    </row>
    <row r="73" s="1" customFormat="1" ht="18.75" customHeight="1">
      <c r="B73" s="245"/>
      <c r="C73" s="245"/>
      <c r="D73" s="245"/>
      <c r="E73" s="245"/>
      <c r="F73" s="245"/>
      <c r="G73" s="245"/>
      <c r="H73" s="245"/>
      <c r="I73" s="245"/>
      <c r="J73" s="245"/>
      <c r="K73" s="245"/>
    </row>
    <row r="74" s="1" customFormat="1" ht="7.5" customHeight="1">
      <c r="B74" s="246"/>
      <c r="C74" s="247"/>
      <c r="D74" s="247"/>
      <c r="E74" s="247"/>
      <c r="F74" s="247"/>
      <c r="G74" s="247"/>
      <c r="H74" s="247"/>
      <c r="I74" s="247"/>
      <c r="J74" s="247"/>
      <c r="K74" s="248"/>
    </row>
    <row r="75" s="1" customFormat="1" ht="45" customHeight="1">
      <c r="B75" s="249"/>
      <c r="C75" s="250" t="s">
        <v>684</v>
      </c>
      <c r="D75" s="250"/>
      <c r="E75" s="250"/>
      <c r="F75" s="250"/>
      <c r="G75" s="250"/>
      <c r="H75" s="250"/>
      <c r="I75" s="250"/>
      <c r="J75" s="250"/>
      <c r="K75" s="251"/>
    </row>
    <row r="76" s="1" customFormat="1" ht="17.25" customHeight="1">
      <c r="B76" s="249"/>
      <c r="C76" s="252" t="s">
        <v>685</v>
      </c>
      <c r="D76" s="252"/>
      <c r="E76" s="252"/>
      <c r="F76" s="252" t="s">
        <v>686</v>
      </c>
      <c r="G76" s="253"/>
      <c r="H76" s="252" t="s">
        <v>58</v>
      </c>
      <c r="I76" s="252" t="s">
        <v>61</v>
      </c>
      <c r="J76" s="252" t="s">
        <v>687</v>
      </c>
      <c r="K76" s="251"/>
    </row>
    <row r="77" s="1" customFormat="1" ht="17.25" customHeight="1">
      <c r="B77" s="249"/>
      <c r="C77" s="254" t="s">
        <v>688</v>
      </c>
      <c r="D77" s="254"/>
      <c r="E77" s="254"/>
      <c r="F77" s="255" t="s">
        <v>689</v>
      </c>
      <c r="G77" s="256"/>
      <c r="H77" s="254"/>
      <c r="I77" s="254"/>
      <c r="J77" s="254" t="s">
        <v>690</v>
      </c>
      <c r="K77" s="251"/>
    </row>
    <row r="78" s="1" customFormat="1" ht="5.25" customHeight="1">
      <c r="B78" s="249"/>
      <c r="C78" s="257"/>
      <c r="D78" s="257"/>
      <c r="E78" s="257"/>
      <c r="F78" s="257"/>
      <c r="G78" s="258"/>
      <c r="H78" s="257"/>
      <c r="I78" s="257"/>
      <c r="J78" s="257"/>
      <c r="K78" s="251"/>
    </row>
    <row r="79" s="1" customFormat="1" ht="15" customHeight="1">
      <c r="B79" s="249"/>
      <c r="C79" s="237" t="s">
        <v>57</v>
      </c>
      <c r="D79" s="259"/>
      <c r="E79" s="259"/>
      <c r="F79" s="260" t="s">
        <v>691</v>
      </c>
      <c r="G79" s="261"/>
      <c r="H79" s="237" t="s">
        <v>692</v>
      </c>
      <c r="I79" s="237" t="s">
        <v>693</v>
      </c>
      <c r="J79" s="237">
        <v>20</v>
      </c>
      <c r="K79" s="251"/>
    </row>
    <row r="80" s="1" customFormat="1" ht="15" customHeight="1">
      <c r="B80" s="249"/>
      <c r="C80" s="237" t="s">
        <v>694</v>
      </c>
      <c r="D80" s="237"/>
      <c r="E80" s="237"/>
      <c r="F80" s="260" t="s">
        <v>691</v>
      </c>
      <c r="G80" s="261"/>
      <c r="H80" s="237" t="s">
        <v>695</v>
      </c>
      <c r="I80" s="237" t="s">
        <v>693</v>
      </c>
      <c r="J80" s="237">
        <v>120</v>
      </c>
      <c r="K80" s="251"/>
    </row>
    <row r="81" s="1" customFormat="1" ht="15" customHeight="1">
      <c r="B81" s="262"/>
      <c r="C81" s="237" t="s">
        <v>696</v>
      </c>
      <c r="D81" s="237"/>
      <c r="E81" s="237"/>
      <c r="F81" s="260" t="s">
        <v>697</v>
      </c>
      <c r="G81" s="261"/>
      <c r="H81" s="237" t="s">
        <v>698</v>
      </c>
      <c r="I81" s="237" t="s">
        <v>693</v>
      </c>
      <c r="J81" s="237">
        <v>50</v>
      </c>
      <c r="K81" s="251"/>
    </row>
    <row r="82" s="1" customFormat="1" ht="15" customHeight="1">
      <c r="B82" s="262"/>
      <c r="C82" s="237" t="s">
        <v>699</v>
      </c>
      <c r="D82" s="237"/>
      <c r="E82" s="237"/>
      <c r="F82" s="260" t="s">
        <v>691</v>
      </c>
      <c r="G82" s="261"/>
      <c r="H82" s="237" t="s">
        <v>700</v>
      </c>
      <c r="I82" s="237" t="s">
        <v>701</v>
      </c>
      <c r="J82" s="237"/>
      <c r="K82" s="251"/>
    </row>
    <row r="83" s="1" customFormat="1" ht="15" customHeight="1">
      <c r="B83" s="262"/>
      <c r="C83" s="263" t="s">
        <v>702</v>
      </c>
      <c r="D83" s="263"/>
      <c r="E83" s="263"/>
      <c r="F83" s="264" t="s">
        <v>697</v>
      </c>
      <c r="G83" s="263"/>
      <c r="H83" s="263" t="s">
        <v>703</v>
      </c>
      <c r="I83" s="263" t="s">
        <v>693</v>
      </c>
      <c r="J83" s="263">
        <v>15</v>
      </c>
      <c r="K83" s="251"/>
    </row>
    <row r="84" s="1" customFormat="1" ht="15" customHeight="1">
      <c r="B84" s="262"/>
      <c r="C84" s="263" t="s">
        <v>704</v>
      </c>
      <c r="D84" s="263"/>
      <c r="E84" s="263"/>
      <c r="F84" s="264" t="s">
        <v>697</v>
      </c>
      <c r="G84" s="263"/>
      <c r="H84" s="263" t="s">
        <v>705</v>
      </c>
      <c r="I84" s="263" t="s">
        <v>693</v>
      </c>
      <c r="J84" s="263">
        <v>15</v>
      </c>
      <c r="K84" s="251"/>
    </row>
    <row r="85" s="1" customFormat="1" ht="15" customHeight="1">
      <c r="B85" s="262"/>
      <c r="C85" s="263" t="s">
        <v>706</v>
      </c>
      <c r="D85" s="263"/>
      <c r="E85" s="263"/>
      <c r="F85" s="264" t="s">
        <v>697</v>
      </c>
      <c r="G85" s="263"/>
      <c r="H85" s="263" t="s">
        <v>707</v>
      </c>
      <c r="I85" s="263" t="s">
        <v>693</v>
      </c>
      <c r="J85" s="263">
        <v>20</v>
      </c>
      <c r="K85" s="251"/>
    </row>
    <row r="86" s="1" customFormat="1" ht="15" customHeight="1">
      <c r="B86" s="262"/>
      <c r="C86" s="263" t="s">
        <v>708</v>
      </c>
      <c r="D86" s="263"/>
      <c r="E86" s="263"/>
      <c r="F86" s="264" t="s">
        <v>697</v>
      </c>
      <c r="G86" s="263"/>
      <c r="H86" s="263" t="s">
        <v>709</v>
      </c>
      <c r="I86" s="263" t="s">
        <v>693</v>
      </c>
      <c r="J86" s="263">
        <v>20</v>
      </c>
      <c r="K86" s="251"/>
    </row>
    <row r="87" s="1" customFormat="1" ht="15" customHeight="1">
      <c r="B87" s="262"/>
      <c r="C87" s="237" t="s">
        <v>710</v>
      </c>
      <c r="D87" s="237"/>
      <c r="E87" s="237"/>
      <c r="F87" s="260" t="s">
        <v>697</v>
      </c>
      <c r="G87" s="261"/>
      <c r="H87" s="237" t="s">
        <v>711</v>
      </c>
      <c r="I87" s="237" t="s">
        <v>693</v>
      </c>
      <c r="J87" s="237">
        <v>50</v>
      </c>
      <c r="K87" s="251"/>
    </row>
    <row r="88" s="1" customFormat="1" ht="15" customHeight="1">
      <c r="B88" s="262"/>
      <c r="C88" s="237" t="s">
        <v>712</v>
      </c>
      <c r="D88" s="237"/>
      <c r="E88" s="237"/>
      <c r="F88" s="260" t="s">
        <v>697</v>
      </c>
      <c r="G88" s="261"/>
      <c r="H88" s="237" t="s">
        <v>713</v>
      </c>
      <c r="I88" s="237" t="s">
        <v>693</v>
      </c>
      <c r="J88" s="237">
        <v>20</v>
      </c>
      <c r="K88" s="251"/>
    </row>
    <row r="89" s="1" customFormat="1" ht="15" customHeight="1">
      <c r="B89" s="262"/>
      <c r="C89" s="237" t="s">
        <v>714</v>
      </c>
      <c r="D89" s="237"/>
      <c r="E89" s="237"/>
      <c r="F89" s="260" t="s">
        <v>697</v>
      </c>
      <c r="G89" s="261"/>
      <c r="H89" s="237" t="s">
        <v>715</v>
      </c>
      <c r="I89" s="237" t="s">
        <v>693</v>
      </c>
      <c r="J89" s="237">
        <v>20</v>
      </c>
      <c r="K89" s="251"/>
    </row>
    <row r="90" s="1" customFormat="1" ht="15" customHeight="1">
      <c r="B90" s="262"/>
      <c r="C90" s="237" t="s">
        <v>716</v>
      </c>
      <c r="D90" s="237"/>
      <c r="E90" s="237"/>
      <c r="F90" s="260" t="s">
        <v>697</v>
      </c>
      <c r="G90" s="261"/>
      <c r="H90" s="237" t="s">
        <v>717</v>
      </c>
      <c r="I90" s="237" t="s">
        <v>693</v>
      </c>
      <c r="J90" s="237">
        <v>50</v>
      </c>
      <c r="K90" s="251"/>
    </row>
    <row r="91" s="1" customFormat="1" ht="15" customHeight="1">
      <c r="B91" s="262"/>
      <c r="C91" s="237" t="s">
        <v>718</v>
      </c>
      <c r="D91" s="237"/>
      <c r="E91" s="237"/>
      <c r="F91" s="260" t="s">
        <v>697</v>
      </c>
      <c r="G91" s="261"/>
      <c r="H91" s="237" t="s">
        <v>718</v>
      </c>
      <c r="I91" s="237" t="s">
        <v>693</v>
      </c>
      <c r="J91" s="237">
        <v>50</v>
      </c>
      <c r="K91" s="251"/>
    </row>
    <row r="92" s="1" customFormat="1" ht="15" customHeight="1">
      <c r="B92" s="262"/>
      <c r="C92" s="237" t="s">
        <v>719</v>
      </c>
      <c r="D92" s="237"/>
      <c r="E92" s="237"/>
      <c r="F92" s="260" t="s">
        <v>697</v>
      </c>
      <c r="G92" s="261"/>
      <c r="H92" s="237" t="s">
        <v>720</v>
      </c>
      <c r="I92" s="237" t="s">
        <v>693</v>
      </c>
      <c r="J92" s="237">
        <v>255</v>
      </c>
      <c r="K92" s="251"/>
    </row>
    <row r="93" s="1" customFormat="1" ht="15" customHeight="1">
      <c r="B93" s="262"/>
      <c r="C93" s="237" t="s">
        <v>721</v>
      </c>
      <c r="D93" s="237"/>
      <c r="E93" s="237"/>
      <c r="F93" s="260" t="s">
        <v>691</v>
      </c>
      <c r="G93" s="261"/>
      <c r="H93" s="237" t="s">
        <v>722</v>
      </c>
      <c r="I93" s="237" t="s">
        <v>723</v>
      </c>
      <c r="J93" s="237"/>
      <c r="K93" s="251"/>
    </row>
    <row r="94" s="1" customFormat="1" ht="15" customHeight="1">
      <c r="B94" s="262"/>
      <c r="C94" s="237" t="s">
        <v>724</v>
      </c>
      <c r="D94" s="237"/>
      <c r="E94" s="237"/>
      <c r="F94" s="260" t="s">
        <v>691</v>
      </c>
      <c r="G94" s="261"/>
      <c r="H94" s="237" t="s">
        <v>725</v>
      </c>
      <c r="I94" s="237" t="s">
        <v>726</v>
      </c>
      <c r="J94" s="237"/>
      <c r="K94" s="251"/>
    </row>
    <row r="95" s="1" customFormat="1" ht="15" customHeight="1">
      <c r="B95" s="262"/>
      <c r="C95" s="237" t="s">
        <v>727</v>
      </c>
      <c r="D95" s="237"/>
      <c r="E95" s="237"/>
      <c r="F95" s="260" t="s">
        <v>691</v>
      </c>
      <c r="G95" s="261"/>
      <c r="H95" s="237" t="s">
        <v>727</v>
      </c>
      <c r="I95" s="237" t="s">
        <v>726</v>
      </c>
      <c r="J95" s="237"/>
      <c r="K95" s="251"/>
    </row>
    <row r="96" s="1" customFormat="1" ht="15" customHeight="1">
      <c r="B96" s="262"/>
      <c r="C96" s="237" t="s">
        <v>42</v>
      </c>
      <c r="D96" s="237"/>
      <c r="E96" s="237"/>
      <c r="F96" s="260" t="s">
        <v>691</v>
      </c>
      <c r="G96" s="261"/>
      <c r="H96" s="237" t="s">
        <v>728</v>
      </c>
      <c r="I96" s="237" t="s">
        <v>726</v>
      </c>
      <c r="J96" s="237"/>
      <c r="K96" s="251"/>
    </row>
    <row r="97" s="1" customFormat="1" ht="15" customHeight="1">
      <c r="B97" s="262"/>
      <c r="C97" s="237" t="s">
        <v>52</v>
      </c>
      <c r="D97" s="237"/>
      <c r="E97" s="237"/>
      <c r="F97" s="260" t="s">
        <v>691</v>
      </c>
      <c r="G97" s="261"/>
      <c r="H97" s="237" t="s">
        <v>729</v>
      </c>
      <c r="I97" s="237" t="s">
        <v>726</v>
      </c>
      <c r="J97" s="237"/>
      <c r="K97" s="251"/>
    </row>
    <row r="98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="1" customFormat="1" ht="18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</row>
    <row r="101" s="1" customFormat="1" ht="7.5" customHeight="1">
      <c r="B101" s="246"/>
      <c r="C101" s="247"/>
      <c r="D101" s="247"/>
      <c r="E101" s="247"/>
      <c r="F101" s="247"/>
      <c r="G101" s="247"/>
      <c r="H101" s="247"/>
      <c r="I101" s="247"/>
      <c r="J101" s="247"/>
      <c r="K101" s="248"/>
    </row>
    <row r="102" s="1" customFormat="1" ht="45" customHeight="1">
      <c r="B102" s="249"/>
      <c r="C102" s="250" t="s">
        <v>730</v>
      </c>
      <c r="D102" s="250"/>
      <c r="E102" s="250"/>
      <c r="F102" s="250"/>
      <c r="G102" s="250"/>
      <c r="H102" s="250"/>
      <c r="I102" s="250"/>
      <c r="J102" s="250"/>
      <c r="K102" s="251"/>
    </row>
    <row r="103" s="1" customFormat="1" ht="17.25" customHeight="1">
      <c r="B103" s="249"/>
      <c r="C103" s="252" t="s">
        <v>685</v>
      </c>
      <c r="D103" s="252"/>
      <c r="E103" s="252"/>
      <c r="F103" s="252" t="s">
        <v>686</v>
      </c>
      <c r="G103" s="253"/>
      <c r="H103" s="252" t="s">
        <v>58</v>
      </c>
      <c r="I103" s="252" t="s">
        <v>61</v>
      </c>
      <c r="J103" s="252" t="s">
        <v>687</v>
      </c>
      <c r="K103" s="251"/>
    </row>
    <row r="104" s="1" customFormat="1" ht="17.25" customHeight="1">
      <c r="B104" s="249"/>
      <c r="C104" s="254" t="s">
        <v>688</v>
      </c>
      <c r="D104" s="254"/>
      <c r="E104" s="254"/>
      <c r="F104" s="255" t="s">
        <v>689</v>
      </c>
      <c r="G104" s="256"/>
      <c r="H104" s="254"/>
      <c r="I104" s="254"/>
      <c r="J104" s="254" t="s">
        <v>690</v>
      </c>
      <c r="K104" s="251"/>
    </row>
    <row r="105" s="1" customFormat="1" ht="5.25" customHeight="1">
      <c r="B105" s="249"/>
      <c r="C105" s="252"/>
      <c r="D105" s="252"/>
      <c r="E105" s="252"/>
      <c r="F105" s="252"/>
      <c r="G105" s="270"/>
      <c r="H105" s="252"/>
      <c r="I105" s="252"/>
      <c r="J105" s="252"/>
      <c r="K105" s="251"/>
    </row>
    <row r="106" s="1" customFormat="1" ht="15" customHeight="1">
      <c r="B106" s="249"/>
      <c r="C106" s="237" t="s">
        <v>57</v>
      </c>
      <c r="D106" s="259"/>
      <c r="E106" s="259"/>
      <c r="F106" s="260" t="s">
        <v>691</v>
      </c>
      <c r="G106" s="237"/>
      <c r="H106" s="237" t="s">
        <v>731</v>
      </c>
      <c r="I106" s="237" t="s">
        <v>693</v>
      </c>
      <c r="J106" s="237">
        <v>20</v>
      </c>
      <c r="K106" s="251"/>
    </row>
    <row r="107" s="1" customFormat="1" ht="15" customHeight="1">
      <c r="B107" s="249"/>
      <c r="C107" s="237" t="s">
        <v>694</v>
      </c>
      <c r="D107" s="237"/>
      <c r="E107" s="237"/>
      <c r="F107" s="260" t="s">
        <v>691</v>
      </c>
      <c r="G107" s="237"/>
      <c r="H107" s="237" t="s">
        <v>731</v>
      </c>
      <c r="I107" s="237" t="s">
        <v>693</v>
      </c>
      <c r="J107" s="237">
        <v>120</v>
      </c>
      <c r="K107" s="251"/>
    </row>
    <row r="108" s="1" customFormat="1" ht="15" customHeight="1">
      <c r="B108" s="262"/>
      <c r="C108" s="237" t="s">
        <v>696</v>
      </c>
      <c r="D108" s="237"/>
      <c r="E108" s="237"/>
      <c r="F108" s="260" t="s">
        <v>697</v>
      </c>
      <c r="G108" s="237"/>
      <c r="H108" s="237" t="s">
        <v>731</v>
      </c>
      <c r="I108" s="237" t="s">
        <v>693</v>
      </c>
      <c r="J108" s="237">
        <v>50</v>
      </c>
      <c r="K108" s="251"/>
    </row>
    <row r="109" s="1" customFormat="1" ht="15" customHeight="1">
      <c r="B109" s="262"/>
      <c r="C109" s="237" t="s">
        <v>699</v>
      </c>
      <c r="D109" s="237"/>
      <c r="E109" s="237"/>
      <c r="F109" s="260" t="s">
        <v>691</v>
      </c>
      <c r="G109" s="237"/>
      <c r="H109" s="237" t="s">
        <v>731</v>
      </c>
      <c r="I109" s="237" t="s">
        <v>701</v>
      </c>
      <c r="J109" s="237"/>
      <c r="K109" s="251"/>
    </row>
    <row r="110" s="1" customFormat="1" ht="15" customHeight="1">
      <c r="B110" s="262"/>
      <c r="C110" s="237" t="s">
        <v>710</v>
      </c>
      <c r="D110" s="237"/>
      <c r="E110" s="237"/>
      <c r="F110" s="260" t="s">
        <v>697</v>
      </c>
      <c r="G110" s="237"/>
      <c r="H110" s="237" t="s">
        <v>731</v>
      </c>
      <c r="I110" s="237" t="s">
        <v>693</v>
      </c>
      <c r="J110" s="237">
        <v>50</v>
      </c>
      <c r="K110" s="251"/>
    </row>
    <row r="111" s="1" customFormat="1" ht="15" customHeight="1">
      <c r="B111" s="262"/>
      <c r="C111" s="237" t="s">
        <v>718</v>
      </c>
      <c r="D111" s="237"/>
      <c r="E111" s="237"/>
      <c r="F111" s="260" t="s">
        <v>697</v>
      </c>
      <c r="G111" s="237"/>
      <c r="H111" s="237" t="s">
        <v>731</v>
      </c>
      <c r="I111" s="237" t="s">
        <v>693</v>
      </c>
      <c r="J111" s="237">
        <v>50</v>
      </c>
      <c r="K111" s="251"/>
    </row>
    <row r="112" s="1" customFormat="1" ht="15" customHeight="1">
      <c r="B112" s="262"/>
      <c r="C112" s="237" t="s">
        <v>716</v>
      </c>
      <c r="D112" s="237"/>
      <c r="E112" s="237"/>
      <c r="F112" s="260" t="s">
        <v>697</v>
      </c>
      <c r="G112" s="237"/>
      <c r="H112" s="237" t="s">
        <v>731</v>
      </c>
      <c r="I112" s="237" t="s">
        <v>693</v>
      </c>
      <c r="J112" s="237">
        <v>50</v>
      </c>
      <c r="K112" s="251"/>
    </row>
    <row r="113" s="1" customFormat="1" ht="15" customHeight="1">
      <c r="B113" s="262"/>
      <c r="C113" s="237" t="s">
        <v>57</v>
      </c>
      <c r="D113" s="237"/>
      <c r="E113" s="237"/>
      <c r="F113" s="260" t="s">
        <v>691</v>
      </c>
      <c r="G113" s="237"/>
      <c r="H113" s="237" t="s">
        <v>732</v>
      </c>
      <c r="I113" s="237" t="s">
        <v>693</v>
      </c>
      <c r="J113" s="237">
        <v>20</v>
      </c>
      <c r="K113" s="251"/>
    </row>
    <row r="114" s="1" customFormat="1" ht="15" customHeight="1">
      <c r="B114" s="262"/>
      <c r="C114" s="237" t="s">
        <v>733</v>
      </c>
      <c r="D114" s="237"/>
      <c r="E114" s="237"/>
      <c r="F114" s="260" t="s">
        <v>691</v>
      </c>
      <c r="G114" s="237"/>
      <c r="H114" s="237" t="s">
        <v>734</v>
      </c>
      <c r="I114" s="237" t="s">
        <v>693</v>
      </c>
      <c r="J114" s="237">
        <v>120</v>
      </c>
      <c r="K114" s="251"/>
    </row>
    <row r="115" s="1" customFormat="1" ht="15" customHeight="1">
      <c r="B115" s="262"/>
      <c r="C115" s="237" t="s">
        <v>42</v>
      </c>
      <c r="D115" s="237"/>
      <c r="E115" s="237"/>
      <c r="F115" s="260" t="s">
        <v>691</v>
      </c>
      <c r="G115" s="237"/>
      <c r="H115" s="237" t="s">
        <v>735</v>
      </c>
      <c r="I115" s="237" t="s">
        <v>726</v>
      </c>
      <c r="J115" s="237"/>
      <c r="K115" s="251"/>
    </row>
    <row r="116" s="1" customFormat="1" ht="15" customHeight="1">
      <c r="B116" s="262"/>
      <c r="C116" s="237" t="s">
        <v>52</v>
      </c>
      <c r="D116" s="237"/>
      <c r="E116" s="237"/>
      <c r="F116" s="260" t="s">
        <v>691</v>
      </c>
      <c r="G116" s="237"/>
      <c r="H116" s="237" t="s">
        <v>736</v>
      </c>
      <c r="I116" s="237" t="s">
        <v>726</v>
      </c>
      <c r="J116" s="237"/>
      <c r="K116" s="251"/>
    </row>
    <row r="117" s="1" customFormat="1" ht="15" customHeight="1">
      <c r="B117" s="262"/>
      <c r="C117" s="237" t="s">
        <v>61</v>
      </c>
      <c r="D117" s="237"/>
      <c r="E117" s="237"/>
      <c r="F117" s="260" t="s">
        <v>691</v>
      </c>
      <c r="G117" s="237"/>
      <c r="H117" s="237" t="s">
        <v>737</v>
      </c>
      <c r="I117" s="237" t="s">
        <v>738</v>
      </c>
      <c r="J117" s="237"/>
      <c r="K117" s="251"/>
    </row>
    <row r="118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="1" customFormat="1" ht="18.75" customHeight="1">
      <c r="B119" s="272"/>
      <c r="C119" s="273"/>
      <c r="D119" s="273"/>
      <c r="E119" s="273"/>
      <c r="F119" s="274"/>
      <c r="G119" s="273"/>
      <c r="H119" s="273"/>
      <c r="I119" s="273"/>
      <c r="J119" s="273"/>
      <c r="K119" s="272"/>
    </row>
    <row r="120" s="1" customFormat="1" ht="18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</row>
    <row r="121" s="1" customFormat="1" ht="7.5" customHeight="1">
      <c r="B121" s="275"/>
      <c r="C121" s="276"/>
      <c r="D121" s="276"/>
      <c r="E121" s="276"/>
      <c r="F121" s="276"/>
      <c r="G121" s="276"/>
      <c r="H121" s="276"/>
      <c r="I121" s="276"/>
      <c r="J121" s="276"/>
      <c r="K121" s="277"/>
    </row>
    <row r="122" s="1" customFormat="1" ht="45" customHeight="1">
      <c r="B122" s="278"/>
      <c r="C122" s="228" t="s">
        <v>739</v>
      </c>
      <c r="D122" s="228"/>
      <c r="E122" s="228"/>
      <c r="F122" s="228"/>
      <c r="G122" s="228"/>
      <c r="H122" s="228"/>
      <c r="I122" s="228"/>
      <c r="J122" s="228"/>
      <c r="K122" s="279"/>
    </row>
    <row r="123" s="1" customFormat="1" ht="17.25" customHeight="1">
      <c r="B123" s="280"/>
      <c r="C123" s="252" t="s">
        <v>685</v>
      </c>
      <c r="D123" s="252"/>
      <c r="E123" s="252"/>
      <c r="F123" s="252" t="s">
        <v>686</v>
      </c>
      <c r="G123" s="253"/>
      <c r="H123" s="252" t="s">
        <v>58</v>
      </c>
      <c r="I123" s="252" t="s">
        <v>61</v>
      </c>
      <c r="J123" s="252" t="s">
        <v>687</v>
      </c>
      <c r="K123" s="281"/>
    </row>
    <row r="124" s="1" customFormat="1" ht="17.25" customHeight="1">
      <c r="B124" s="280"/>
      <c r="C124" s="254" t="s">
        <v>688</v>
      </c>
      <c r="D124" s="254"/>
      <c r="E124" s="254"/>
      <c r="F124" s="255" t="s">
        <v>689</v>
      </c>
      <c r="G124" s="256"/>
      <c r="H124" s="254"/>
      <c r="I124" s="254"/>
      <c r="J124" s="254" t="s">
        <v>690</v>
      </c>
      <c r="K124" s="281"/>
    </row>
    <row r="125" s="1" customFormat="1" ht="5.25" customHeight="1">
      <c r="B125" s="282"/>
      <c r="C125" s="257"/>
      <c r="D125" s="257"/>
      <c r="E125" s="257"/>
      <c r="F125" s="257"/>
      <c r="G125" s="283"/>
      <c r="H125" s="257"/>
      <c r="I125" s="257"/>
      <c r="J125" s="257"/>
      <c r="K125" s="284"/>
    </row>
    <row r="126" s="1" customFormat="1" ht="15" customHeight="1">
      <c r="B126" s="282"/>
      <c r="C126" s="237" t="s">
        <v>694</v>
      </c>
      <c r="D126" s="259"/>
      <c r="E126" s="259"/>
      <c r="F126" s="260" t="s">
        <v>691</v>
      </c>
      <c r="G126" s="237"/>
      <c r="H126" s="237" t="s">
        <v>731</v>
      </c>
      <c r="I126" s="237" t="s">
        <v>693</v>
      </c>
      <c r="J126" s="237">
        <v>120</v>
      </c>
      <c r="K126" s="285"/>
    </row>
    <row r="127" s="1" customFormat="1" ht="15" customHeight="1">
      <c r="B127" s="282"/>
      <c r="C127" s="237" t="s">
        <v>740</v>
      </c>
      <c r="D127" s="237"/>
      <c r="E127" s="237"/>
      <c r="F127" s="260" t="s">
        <v>691</v>
      </c>
      <c r="G127" s="237"/>
      <c r="H127" s="237" t="s">
        <v>741</v>
      </c>
      <c r="I127" s="237" t="s">
        <v>693</v>
      </c>
      <c r="J127" s="237" t="s">
        <v>742</v>
      </c>
      <c r="K127" s="285"/>
    </row>
    <row r="128" s="1" customFormat="1" ht="15" customHeight="1">
      <c r="B128" s="282"/>
      <c r="C128" s="237" t="s">
        <v>639</v>
      </c>
      <c r="D128" s="237"/>
      <c r="E128" s="237"/>
      <c r="F128" s="260" t="s">
        <v>691</v>
      </c>
      <c r="G128" s="237"/>
      <c r="H128" s="237" t="s">
        <v>743</v>
      </c>
      <c r="I128" s="237" t="s">
        <v>693</v>
      </c>
      <c r="J128" s="237" t="s">
        <v>742</v>
      </c>
      <c r="K128" s="285"/>
    </row>
    <row r="129" s="1" customFormat="1" ht="15" customHeight="1">
      <c r="B129" s="282"/>
      <c r="C129" s="237" t="s">
        <v>702</v>
      </c>
      <c r="D129" s="237"/>
      <c r="E129" s="237"/>
      <c r="F129" s="260" t="s">
        <v>697</v>
      </c>
      <c r="G129" s="237"/>
      <c r="H129" s="237" t="s">
        <v>703</v>
      </c>
      <c r="I129" s="237" t="s">
        <v>693</v>
      </c>
      <c r="J129" s="237">
        <v>15</v>
      </c>
      <c r="K129" s="285"/>
    </row>
    <row r="130" s="1" customFormat="1" ht="15" customHeight="1">
      <c r="B130" s="282"/>
      <c r="C130" s="263" t="s">
        <v>704</v>
      </c>
      <c r="D130" s="263"/>
      <c r="E130" s="263"/>
      <c r="F130" s="264" t="s">
        <v>697</v>
      </c>
      <c r="G130" s="263"/>
      <c r="H130" s="263" t="s">
        <v>705</v>
      </c>
      <c r="I130" s="263" t="s">
        <v>693</v>
      </c>
      <c r="J130" s="263">
        <v>15</v>
      </c>
      <c r="K130" s="285"/>
    </row>
    <row r="131" s="1" customFormat="1" ht="15" customHeight="1">
      <c r="B131" s="282"/>
      <c r="C131" s="263" t="s">
        <v>706</v>
      </c>
      <c r="D131" s="263"/>
      <c r="E131" s="263"/>
      <c r="F131" s="264" t="s">
        <v>697</v>
      </c>
      <c r="G131" s="263"/>
      <c r="H131" s="263" t="s">
        <v>707</v>
      </c>
      <c r="I131" s="263" t="s">
        <v>693</v>
      </c>
      <c r="J131" s="263">
        <v>20</v>
      </c>
      <c r="K131" s="285"/>
    </row>
    <row r="132" s="1" customFormat="1" ht="15" customHeight="1">
      <c r="B132" s="282"/>
      <c r="C132" s="263" t="s">
        <v>708</v>
      </c>
      <c r="D132" s="263"/>
      <c r="E132" s="263"/>
      <c r="F132" s="264" t="s">
        <v>697</v>
      </c>
      <c r="G132" s="263"/>
      <c r="H132" s="263" t="s">
        <v>709</v>
      </c>
      <c r="I132" s="263" t="s">
        <v>693</v>
      </c>
      <c r="J132" s="263">
        <v>20</v>
      </c>
      <c r="K132" s="285"/>
    </row>
    <row r="133" s="1" customFormat="1" ht="15" customHeight="1">
      <c r="B133" s="282"/>
      <c r="C133" s="237" t="s">
        <v>696</v>
      </c>
      <c r="D133" s="237"/>
      <c r="E133" s="237"/>
      <c r="F133" s="260" t="s">
        <v>697</v>
      </c>
      <c r="G133" s="237"/>
      <c r="H133" s="237" t="s">
        <v>731</v>
      </c>
      <c r="I133" s="237" t="s">
        <v>693</v>
      </c>
      <c r="J133" s="237">
        <v>50</v>
      </c>
      <c r="K133" s="285"/>
    </row>
    <row r="134" s="1" customFormat="1" ht="15" customHeight="1">
      <c r="B134" s="282"/>
      <c r="C134" s="237" t="s">
        <v>710</v>
      </c>
      <c r="D134" s="237"/>
      <c r="E134" s="237"/>
      <c r="F134" s="260" t="s">
        <v>697</v>
      </c>
      <c r="G134" s="237"/>
      <c r="H134" s="237" t="s">
        <v>731</v>
      </c>
      <c r="I134" s="237" t="s">
        <v>693</v>
      </c>
      <c r="J134" s="237">
        <v>50</v>
      </c>
      <c r="K134" s="285"/>
    </row>
    <row r="135" s="1" customFormat="1" ht="15" customHeight="1">
      <c r="B135" s="282"/>
      <c r="C135" s="237" t="s">
        <v>716</v>
      </c>
      <c r="D135" s="237"/>
      <c r="E135" s="237"/>
      <c r="F135" s="260" t="s">
        <v>697</v>
      </c>
      <c r="G135" s="237"/>
      <c r="H135" s="237" t="s">
        <v>731</v>
      </c>
      <c r="I135" s="237" t="s">
        <v>693</v>
      </c>
      <c r="J135" s="237">
        <v>50</v>
      </c>
      <c r="K135" s="285"/>
    </row>
    <row r="136" s="1" customFormat="1" ht="15" customHeight="1">
      <c r="B136" s="282"/>
      <c r="C136" s="237" t="s">
        <v>718</v>
      </c>
      <c r="D136" s="237"/>
      <c r="E136" s="237"/>
      <c r="F136" s="260" t="s">
        <v>697</v>
      </c>
      <c r="G136" s="237"/>
      <c r="H136" s="237" t="s">
        <v>731</v>
      </c>
      <c r="I136" s="237" t="s">
        <v>693</v>
      </c>
      <c r="J136" s="237">
        <v>50</v>
      </c>
      <c r="K136" s="285"/>
    </row>
    <row r="137" s="1" customFormat="1" ht="15" customHeight="1">
      <c r="B137" s="282"/>
      <c r="C137" s="237" t="s">
        <v>719</v>
      </c>
      <c r="D137" s="237"/>
      <c r="E137" s="237"/>
      <c r="F137" s="260" t="s">
        <v>697</v>
      </c>
      <c r="G137" s="237"/>
      <c r="H137" s="237" t="s">
        <v>744</v>
      </c>
      <c r="I137" s="237" t="s">
        <v>693</v>
      </c>
      <c r="J137" s="237">
        <v>255</v>
      </c>
      <c r="K137" s="285"/>
    </row>
    <row r="138" s="1" customFormat="1" ht="15" customHeight="1">
      <c r="B138" s="282"/>
      <c r="C138" s="237" t="s">
        <v>721</v>
      </c>
      <c r="D138" s="237"/>
      <c r="E138" s="237"/>
      <c r="F138" s="260" t="s">
        <v>691</v>
      </c>
      <c r="G138" s="237"/>
      <c r="H138" s="237" t="s">
        <v>745</v>
      </c>
      <c r="I138" s="237" t="s">
        <v>723</v>
      </c>
      <c r="J138" s="237"/>
      <c r="K138" s="285"/>
    </row>
    <row r="139" s="1" customFormat="1" ht="15" customHeight="1">
      <c r="B139" s="282"/>
      <c r="C139" s="237" t="s">
        <v>724</v>
      </c>
      <c r="D139" s="237"/>
      <c r="E139" s="237"/>
      <c r="F139" s="260" t="s">
        <v>691</v>
      </c>
      <c r="G139" s="237"/>
      <c r="H139" s="237" t="s">
        <v>746</v>
      </c>
      <c r="I139" s="237" t="s">
        <v>726</v>
      </c>
      <c r="J139" s="237"/>
      <c r="K139" s="285"/>
    </row>
    <row r="140" s="1" customFormat="1" ht="15" customHeight="1">
      <c r="B140" s="282"/>
      <c r="C140" s="237" t="s">
        <v>727</v>
      </c>
      <c r="D140" s="237"/>
      <c r="E140" s="237"/>
      <c r="F140" s="260" t="s">
        <v>691</v>
      </c>
      <c r="G140" s="237"/>
      <c r="H140" s="237" t="s">
        <v>727</v>
      </c>
      <c r="I140" s="237" t="s">
        <v>726</v>
      </c>
      <c r="J140" s="237"/>
      <c r="K140" s="285"/>
    </row>
    <row r="141" s="1" customFormat="1" ht="15" customHeight="1">
      <c r="B141" s="282"/>
      <c r="C141" s="237" t="s">
        <v>42</v>
      </c>
      <c r="D141" s="237"/>
      <c r="E141" s="237"/>
      <c r="F141" s="260" t="s">
        <v>691</v>
      </c>
      <c r="G141" s="237"/>
      <c r="H141" s="237" t="s">
        <v>747</v>
      </c>
      <c r="I141" s="237" t="s">
        <v>726</v>
      </c>
      <c r="J141" s="237"/>
      <c r="K141" s="285"/>
    </row>
    <row r="142" s="1" customFormat="1" ht="15" customHeight="1">
      <c r="B142" s="282"/>
      <c r="C142" s="237" t="s">
        <v>748</v>
      </c>
      <c r="D142" s="237"/>
      <c r="E142" s="237"/>
      <c r="F142" s="260" t="s">
        <v>691</v>
      </c>
      <c r="G142" s="237"/>
      <c r="H142" s="237" t="s">
        <v>749</v>
      </c>
      <c r="I142" s="237" t="s">
        <v>726</v>
      </c>
      <c r="J142" s="237"/>
      <c r="K142" s="285"/>
    </row>
    <row r="143" s="1" customFormat="1" ht="15" customHeight="1">
      <c r="B143" s="286"/>
      <c r="C143" s="287"/>
      <c r="D143" s="287"/>
      <c r="E143" s="287"/>
      <c r="F143" s="287"/>
      <c r="G143" s="287"/>
      <c r="H143" s="287"/>
      <c r="I143" s="287"/>
      <c r="J143" s="287"/>
      <c r="K143" s="288"/>
    </row>
    <row r="144" s="1" customFormat="1" ht="18.75" customHeight="1">
      <c r="B144" s="273"/>
      <c r="C144" s="273"/>
      <c r="D144" s="273"/>
      <c r="E144" s="273"/>
      <c r="F144" s="274"/>
      <c r="G144" s="273"/>
      <c r="H144" s="273"/>
      <c r="I144" s="273"/>
      <c r="J144" s="273"/>
      <c r="K144" s="273"/>
    </row>
    <row r="145" s="1" customFormat="1" ht="18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</row>
    <row r="146" s="1" customFormat="1" ht="7.5" customHeight="1">
      <c r="B146" s="246"/>
      <c r="C146" s="247"/>
      <c r="D146" s="247"/>
      <c r="E146" s="247"/>
      <c r="F146" s="247"/>
      <c r="G146" s="247"/>
      <c r="H146" s="247"/>
      <c r="I146" s="247"/>
      <c r="J146" s="247"/>
      <c r="K146" s="248"/>
    </row>
    <row r="147" s="1" customFormat="1" ht="45" customHeight="1">
      <c r="B147" s="249"/>
      <c r="C147" s="250" t="s">
        <v>750</v>
      </c>
      <c r="D147" s="250"/>
      <c r="E147" s="250"/>
      <c r="F147" s="250"/>
      <c r="G147" s="250"/>
      <c r="H147" s="250"/>
      <c r="I147" s="250"/>
      <c r="J147" s="250"/>
      <c r="K147" s="251"/>
    </row>
    <row r="148" s="1" customFormat="1" ht="17.25" customHeight="1">
      <c r="B148" s="249"/>
      <c r="C148" s="252" t="s">
        <v>685</v>
      </c>
      <c r="D148" s="252"/>
      <c r="E148" s="252"/>
      <c r="F148" s="252" t="s">
        <v>686</v>
      </c>
      <c r="G148" s="253"/>
      <c r="H148" s="252" t="s">
        <v>58</v>
      </c>
      <c r="I148" s="252" t="s">
        <v>61</v>
      </c>
      <c r="J148" s="252" t="s">
        <v>687</v>
      </c>
      <c r="K148" s="251"/>
    </row>
    <row r="149" s="1" customFormat="1" ht="17.25" customHeight="1">
      <c r="B149" s="249"/>
      <c r="C149" s="254" t="s">
        <v>688</v>
      </c>
      <c r="D149" s="254"/>
      <c r="E149" s="254"/>
      <c r="F149" s="255" t="s">
        <v>689</v>
      </c>
      <c r="G149" s="256"/>
      <c r="H149" s="254"/>
      <c r="I149" s="254"/>
      <c r="J149" s="254" t="s">
        <v>690</v>
      </c>
      <c r="K149" s="251"/>
    </row>
    <row r="150" s="1" customFormat="1" ht="5.25" customHeight="1">
      <c r="B150" s="262"/>
      <c r="C150" s="257"/>
      <c r="D150" s="257"/>
      <c r="E150" s="257"/>
      <c r="F150" s="257"/>
      <c r="G150" s="258"/>
      <c r="H150" s="257"/>
      <c r="I150" s="257"/>
      <c r="J150" s="257"/>
      <c r="K150" s="285"/>
    </row>
    <row r="151" s="1" customFormat="1" ht="15" customHeight="1">
      <c r="B151" s="262"/>
      <c r="C151" s="289" t="s">
        <v>694</v>
      </c>
      <c r="D151" s="237"/>
      <c r="E151" s="237"/>
      <c r="F151" s="290" t="s">
        <v>691</v>
      </c>
      <c r="G151" s="237"/>
      <c r="H151" s="289" t="s">
        <v>731</v>
      </c>
      <c r="I151" s="289" t="s">
        <v>693</v>
      </c>
      <c r="J151" s="289">
        <v>120</v>
      </c>
      <c r="K151" s="285"/>
    </row>
    <row r="152" s="1" customFormat="1" ht="15" customHeight="1">
      <c r="B152" s="262"/>
      <c r="C152" s="289" t="s">
        <v>740</v>
      </c>
      <c r="D152" s="237"/>
      <c r="E152" s="237"/>
      <c r="F152" s="290" t="s">
        <v>691</v>
      </c>
      <c r="G152" s="237"/>
      <c r="H152" s="289" t="s">
        <v>751</v>
      </c>
      <c r="I152" s="289" t="s">
        <v>693</v>
      </c>
      <c r="J152" s="289" t="s">
        <v>742</v>
      </c>
      <c r="K152" s="285"/>
    </row>
    <row r="153" s="1" customFormat="1" ht="15" customHeight="1">
      <c r="B153" s="262"/>
      <c r="C153" s="289" t="s">
        <v>639</v>
      </c>
      <c r="D153" s="237"/>
      <c r="E153" s="237"/>
      <c r="F153" s="290" t="s">
        <v>691</v>
      </c>
      <c r="G153" s="237"/>
      <c r="H153" s="289" t="s">
        <v>752</v>
      </c>
      <c r="I153" s="289" t="s">
        <v>693</v>
      </c>
      <c r="J153" s="289" t="s">
        <v>742</v>
      </c>
      <c r="K153" s="285"/>
    </row>
    <row r="154" s="1" customFormat="1" ht="15" customHeight="1">
      <c r="B154" s="262"/>
      <c r="C154" s="289" t="s">
        <v>696</v>
      </c>
      <c r="D154" s="237"/>
      <c r="E154" s="237"/>
      <c r="F154" s="290" t="s">
        <v>697</v>
      </c>
      <c r="G154" s="237"/>
      <c r="H154" s="289" t="s">
        <v>731</v>
      </c>
      <c r="I154" s="289" t="s">
        <v>693</v>
      </c>
      <c r="J154" s="289">
        <v>50</v>
      </c>
      <c r="K154" s="285"/>
    </row>
    <row r="155" s="1" customFormat="1" ht="15" customHeight="1">
      <c r="B155" s="262"/>
      <c r="C155" s="289" t="s">
        <v>699</v>
      </c>
      <c r="D155" s="237"/>
      <c r="E155" s="237"/>
      <c r="F155" s="290" t="s">
        <v>691</v>
      </c>
      <c r="G155" s="237"/>
      <c r="H155" s="289" t="s">
        <v>731</v>
      </c>
      <c r="I155" s="289" t="s">
        <v>701</v>
      </c>
      <c r="J155" s="289"/>
      <c r="K155" s="285"/>
    </row>
    <row r="156" s="1" customFormat="1" ht="15" customHeight="1">
      <c r="B156" s="262"/>
      <c r="C156" s="289" t="s">
        <v>710</v>
      </c>
      <c r="D156" s="237"/>
      <c r="E156" s="237"/>
      <c r="F156" s="290" t="s">
        <v>697</v>
      </c>
      <c r="G156" s="237"/>
      <c r="H156" s="289" t="s">
        <v>731</v>
      </c>
      <c r="I156" s="289" t="s">
        <v>693</v>
      </c>
      <c r="J156" s="289">
        <v>50</v>
      </c>
      <c r="K156" s="285"/>
    </row>
    <row r="157" s="1" customFormat="1" ht="15" customHeight="1">
      <c r="B157" s="262"/>
      <c r="C157" s="289" t="s">
        <v>718</v>
      </c>
      <c r="D157" s="237"/>
      <c r="E157" s="237"/>
      <c r="F157" s="290" t="s">
        <v>697</v>
      </c>
      <c r="G157" s="237"/>
      <c r="H157" s="289" t="s">
        <v>731</v>
      </c>
      <c r="I157" s="289" t="s">
        <v>693</v>
      </c>
      <c r="J157" s="289">
        <v>50</v>
      </c>
      <c r="K157" s="285"/>
    </row>
    <row r="158" s="1" customFormat="1" ht="15" customHeight="1">
      <c r="B158" s="262"/>
      <c r="C158" s="289" t="s">
        <v>716</v>
      </c>
      <c r="D158" s="237"/>
      <c r="E158" s="237"/>
      <c r="F158" s="290" t="s">
        <v>697</v>
      </c>
      <c r="G158" s="237"/>
      <c r="H158" s="289" t="s">
        <v>731</v>
      </c>
      <c r="I158" s="289" t="s">
        <v>693</v>
      </c>
      <c r="J158" s="289">
        <v>50</v>
      </c>
      <c r="K158" s="285"/>
    </row>
    <row r="159" s="1" customFormat="1" ht="15" customHeight="1">
      <c r="B159" s="262"/>
      <c r="C159" s="289" t="s">
        <v>91</v>
      </c>
      <c r="D159" s="237"/>
      <c r="E159" s="237"/>
      <c r="F159" s="290" t="s">
        <v>691</v>
      </c>
      <c r="G159" s="237"/>
      <c r="H159" s="289" t="s">
        <v>753</v>
      </c>
      <c r="I159" s="289" t="s">
        <v>693</v>
      </c>
      <c r="J159" s="289" t="s">
        <v>754</v>
      </c>
      <c r="K159" s="285"/>
    </row>
    <row r="160" s="1" customFormat="1" ht="15" customHeight="1">
      <c r="B160" s="262"/>
      <c r="C160" s="289" t="s">
        <v>755</v>
      </c>
      <c r="D160" s="237"/>
      <c r="E160" s="237"/>
      <c r="F160" s="290" t="s">
        <v>691</v>
      </c>
      <c r="G160" s="237"/>
      <c r="H160" s="289" t="s">
        <v>756</v>
      </c>
      <c r="I160" s="289" t="s">
        <v>726</v>
      </c>
      <c r="J160" s="289"/>
      <c r="K160" s="285"/>
    </row>
    <row r="161" s="1" customFormat="1" ht="15" customHeight="1">
      <c r="B161" s="291"/>
      <c r="C161" s="271"/>
      <c r="D161" s="271"/>
      <c r="E161" s="271"/>
      <c r="F161" s="271"/>
      <c r="G161" s="271"/>
      <c r="H161" s="271"/>
      <c r="I161" s="271"/>
      <c r="J161" s="271"/>
      <c r="K161" s="292"/>
    </row>
    <row r="162" s="1" customFormat="1" ht="18.75" customHeight="1">
      <c r="B162" s="273"/>
      <c r="C162" s="283"/>
      <c r="D162" s="283"/>
      <c r="E162" s="283"/>
      <c r="F162" s="293"/>
      <c r="G162" s="283"/>
      <c r="H162" s="283"/>
      <c r="I162" s="283"/>
      <c r="J162" s="283"/>
      <c r="K162" s="273"/>
    </row>
    <row r="163" s="1" customFormat="1" ht="18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</row>
    <row r="164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="1" customFormat="1" ht="45" customHeight="1">
      <c r="B165" s="227"/>
      <c r="C165" s="228" t="s">
        <v>757</v>
      </c>
      <c r="D165" s="228"/>
      <c r="E165" s="228"/>
      <c r="F165" s="228"/>
      <c r="G165" s="228"/>
      <c r="H165" s="228"/>
      <c r="I165" s="228"/>
      <c r="J165" s="228"/>
      <c r="K165" s="229"/>
    </row>
    <row r="166" s="1" customFormat="1" ht="17.25" customHeight="1">
      <c r="B166" s="227"/>
      <c r="C166" s="252" t="s">
        <v>685</v>
      </c>
      <c r="D166" s="252"/>
      <c r="E166" s="252"/>
      <c r="F166" s="252" t="s">
        <v>686</v>
      </c>
      <c r="G166" s="294"/>
      <c r="H166" s="295" t="s">
        <v>58</v>
      </c>
      <c r="I166" s="295" t="s">
        <v>61</v>
      </c>
      <c r="J166" s="252" t="s">
        <v>687</v>
      </c>
      <c r="K166" s="229"/>
    </row>
    <row r="167" s="1" customFormat="1" ht="17.25" customHeight="1">
      <c r="B167" s="230"/>
      <c r="C167" s="254" t="s">
        <v>688</v>
      </c>
      <c r="D167" s="254"/>
      <c r="E167" s="254"/>
      <c r="F167" s="255" t="s">
        <v>689</v>
      </c>
      <c r="G167" s="296"/>
      <c r="H167" s="297"/>
      <c r="I167" s="297"/>
      <c r="J167" s="254" t="s">
        <v>690</v>
      </c>
      <c r="K167" s="232"/>
    </row>
    <row r="168" s="1" customFormat="1" ht="5.25" customHeight="1">
      <c r="B168" s="262"/>
      <c r="C168" s="257"/>
      <c r="D168" s="257"/>
      <c r="E168" s="257"/>
      <c r="F168" s="257"/>
      <c r="G168" s="258"/>
      <c r="H168" s="257"/>
      <c r="I168" s="257"/>
      <c r="J168" s="257"/>
      <c r="K168" s="285"/>
    </row>
    <row r="169" s="1" customFormat="1" ht="15" customHeight="1">
      <c r="B169" s="262"/>
      <c r="C169" s="237" t="s">
        <v>694</v>
      </c>
      <c r="D169" s="237"/>
      <c r="E169" s="237"/>
      <c r="F169" s="260" t="s">
        <v>691</v>
      </c>
      <c r="G169" s="237"/>
      <c r="H169" s="237" t="s">
        <v>731</v>
      </c>
      <c r="I169" s="237" t="s">
        <v>693</v>
      </c>
      <c r="J169" s="237">
        <v>120</v>
      </c>
      <c r="K169" s="285"/>
    </row>
    <row r="170" s="1" customFormat="1" ht="15" customHeight="1">
      <c r="B170" s="262"/>
      <c r="C170" s="237" t="s">
        <v>740</v>
      </c>
      <c r="D170" s="237"/>
      <c r="E170" s="237"/>
      <c r="F170" s="260" t="s">
        <v>691</v>
      </c>
      <c r="G170" s="237"/>
      <c r="H170" s="237" t="s">
        <v>741</v>
      </c>
      <c r="I170" s="237" t="s">
        <v>693</v>
      </c>
      <c r="J170" s="237" t="s">
        <v>742</v>
      </c>
      <c r="K170" s="285"/>
    </row>
    <row r="171" s="1" customFormat="1" ht="15" customHeight="1">
      <c r="B171" s="262"/>
      <c r="C171" s="237" t="s">
        <v>639</v>
      </c>
      <c r="D171" s="237"/>
      <c r="E171" s="237"/>
      <c r="F171" s="260" t="s">
        <v>691</v>
      </c>
      <c r="G171" s="237"/>
      <c r="H171" s="237" t="s">
        <v>758</v>
      </c>
      <c r="I171" s="237" t="s">
        <v>693</v>
      </c>
      <c r="J171" s="237" t="s">
        <v>742</v>
      </c>
      <c r="K171" s="285"/>
    </row>
    <row r="172" s="1" customFormat="1" ht="15" customHeight="1">
      <c r="B172" s="262"/>
      <c r="C172" s="237" t="s">
        <v>696</v>
      </c>
      <c r="D172" s="237"/>
      <c r="E172" s="237"/>
      <c r="F172" s="260" t="s">
        <v>697</v>
      </c>
      <c r="G172" s="237"/>
      <c r="H172" s="237" t="s">
        <v>758</v>
      </c>
      <c r="I172" s="237" t="s">
        <v>693</v>
      </c>
      <c r="J172" s="237">
        <v>50</v>
      </c>
      <c r="K172" s="285"/>
    </row>
    <row r="173" s="1" customFormat="1" ht="15" customHeight="1">
      <c r="B173" s="262"/>
      <c r="C173" s="237" t="s">
        <v>699</v>
      </c>
      <c r="D173" s="237"/>
      <c r="E173" s="237"/>
      <c r="F173" s="260" t="s">
        <v>691</v>
      </c>
      <c r="G173" s="237"/>
      <c r="H173" s="237" t="s">
        <v>758</v>
      </c>
      <c r="I173" s="237" t="s">
        <v>701</v>
      </c>
      <c r="J173" s="237"/>
      <c r="K173" s="285"/>
    </row>
    <row r="174" s="1" customFormat="1" ht="15" customHeight="1">
      <c r="B174" s="262"/>
      <c r="C174" s="237" t="s">
        <v>710</v>
      </c>
      <c r="D174" s="237"/>
      <c r="E174" s="237"/>
      <c r="F174" s="260" t="s">
        <v>697</v>
      </c>
      <c r="G174" s="237"/>
      <c r="H174" s="237" t="s">
        <v>758</v>
      </c>
      <c r="I174" s="237" t="s">
        <v>693</v>
      </c>
      <c r="J174" s="237">
        <v>50</v>
      </c>
      <c r="K174" s="285"/>
    </row>
    <row r="175" s="1" customFormat="1" ht="15" customHeight="1">
      <c r="B175" s="262"/>
      <c r="C175" s="237" t="s">
        <v>718</v>
      </c>
      <c r="D175" s="237"/>
      <c r="E175" s="237"/>
      <c r="F175" s="260" t="s">
        <v>697</v>
      </c>
      <c r="G175" s="237"/>
      <c r="H175" s="237" t="s">
        <v>758</v>
      </c>
      <c r="I175" s="237" t="s">
        <v>693</v>
      </c>
      <c r="J175" s="237">
        <v>50</v>
      </c>
      <c r="K175" s="285"/>
    </row>
    <row r="176" s="1" customFormat="1" ht="15" customHeight="1">
      <c r="B176" s="262"/>
      <c r="C176" s="237" t="s">
        <v>716</v>
      </c>
      <c r="D176" s="237"/>
      <c r="E176" s="237"/>
      <c r="F176" s="260" t="s">
        <v>697</v>
      </c>
      <c r="G176" s="237"/>
      <c r="H176" s="237" t="s">
        <v>758</v>
      </c>
      <c r="I176" s="237" t="s">
        <v>693</v>
      </c>
      <c r="J176" s="237">
        <v>50</v>
      </c>
      <c r="K176" s="285"/>
    </row>
    <row r="177" s="1" customFormat="1" ht="15" customHeight="1">
      <c r="B177" s="262"/>
      <c r="C177" s="237" t="s">
        <v>101</v>
      </c>
      <c r="D177" s="237"/>
      <c r="E177" s="237"/>
      <c r="F177" s="260" t="s">
        <v>691</v>
      </c>
      <c r="G177" s="237"/>
      <c r="H177" s="237" t="s">
        <v>759</v>
      </c>
      <c r="I177" s="237" t="s">
        <v>760</v>
      </c>
      <c r="J177" s="237"/>
      <c r="K177" s="285"/>
    </row>
    <row r="178" s="1" customFormat="1" ht="15" customHeight="1">
      <c r="B178" s="262"/>
      <c r="C178" s="237" t="s">
        <v>61</v>
      </c>
      <c r="D178" s="237"/>
      <c r="E178" s="237"/>
      <c r="F178" s="260" t="s">
        <v>691</v>
      </c>
      <c r="G178" s="237"/>
      <c r="H178" s="237" t="s">
        <v>761</v>
      </c>
      <c r="I178" s="237" t="s">
        <v>762</v>
      </c>
      <c r="J178" s="237">
        <v>1</v>
      </c>
      <c r="K178" s="285"/>
    </row>
    <row r="179" s="1" customFormat="1" ht="15" customHeight="1">
      <c r="B179" s="262"/>
      <c r="C179" s="237" t="s">
        <v>57</v>
      </c>
      <c r="D179" s="237"/>
      <c r="E179" s="237"/>
      <c r="F179" s="260" t="s">
        <v>691</v>
      </c>
      <c r="G179" s="237"/>
      <c r="H179" s="237" t="s">
        <v>763</v>
      </c>
      <c r="I179" s="237" t="s">
        <v>693</v>
      </c>
      <c r="J179" s="237">
        <v>20</v>
      </c>
      <c r="K179" s="285"/>
    </row>
    <row r="180" s="1" customFormat="1" ht="15" customHeight="1">
      <c r="B180" s="262"/>
      <c r="C180" s="237" t="s">
        <v>58</v>
      </c>
      <c r="D180" s="237"/>
      <c r="E180" s="237"/>
      <c r="F180" s="260" t="s">
        <v>691</v>
      </c>
      <c r="G180" s="237"/>
      <c r="H180" s="237" t="s">
        <v>764</v>
      </c>
      <c r="I180" s="237" t="s">
        <v>693</v>
      </c>
      <c r="J180" s="237">
        <v>255</v>
      </c>
      <c r="K180" s="285"/>
    </row>
    <row r="181" s="1" customFormat="1" ht="15" customHeight="1">
      <c r="B181" s="262"/>
      <c r="C181" s="237" t="s">
        <v>102</v>
      </c>
      <c r="D181" s="237"/>
      <c r="E181" s="237"/>
      <c r="F181" s="260" t="s">
        <v>691</v>
      </c>
      <c r="G181" s="237"/>
      <c r="H181" s="237" t="s">
        <v>655</v>
      </c>
      <c r="I181" s="237" t="s">
        <v>693</v>
      </c>
      <c r="J181" s="237">
        <v>10</v>
      </c>
      <c r="K181" s="285"/>
    </row>
    <row r="182" s="1" customFormat="1" ht="15" customHeight="1">
      <c r="B182" s="262"/>
      <c r="C182" s="237" t="s">
        <v>103</v>
      </c>
      <c r="D182" s="237"/>
      <c r="E182" s="237"/>
      <c r="F182" s="260" t="s">
        <v>691</v>
      </c>
      <c r="G182" s="237"/>
      <c r="H182" s="237" t="s">
        <v>765</v>
      </c>
      <c r="I182" s="237" t="s">
        <v>726</v>
      </c>
      <c r="J182" s="237"/>
      <c r="K182" s="285"/>
    </row>
    <row r="183" s="1" customFormat="1" ht="15" customHeight="1">
      <c r="B183" s="262"/>
      <c r="C183" s="237" t="s">
        <v>766</v>
      </c>
      <c r="D183" s="237"/>
      <c r="E183" s="237"/>
      <c r="F183" s="260" t="s">
        <v>691</v>
      </c>
      <c r="G183" s="237"/>
      <c r="H183" s="237" t="s">
        <v>767</v>
      </c>
      <c r="I183" s="237" t="s">
        <v>726</v>
      </c>
      <c r="J183" s="237"/>
      <c r="K183" s="285"/>
    </row>
    <row r="184" s="1" customFormat="1" ht="15" customHeight="1">
      <c r="B184" s="262"/>
      <c r="C184" s="237" t="s">
        <v>755</v>
      </c>
      <c r="D184" s="237"/>
      <c r="E184" s="237"/>
      <c r="F184" s="260" t="s">
        <v>691</v>
      </c>
      <c r="G184" s="237"/>
      <c r="H184" s="237" t="s">
        <v>768</v>
      </c>
      <c r="I184" s="237" t="s">
        <v>726</v>
      </c>
      <c r="J184" s="237"/>
      <c r="K184" s="285"/>
    </row>
    <row r="185" s="1" customFormat="1" ht="15" customHeight="1">
      <c r="B185" s="262"/>
      <c r="C185" s="237" t="s">
        <v>105</v>
      </c>
      <c r="D185" s="237"/>
      <c r="E185" s="237"/>
      <c r="F185" s="260" t="s">
        <v>697</v>
      </c>
      <c r="G185" s="237"/>
      <c r="H185" s="237" t="s">
        <v>769</v>
      </c>
      <c r="I185" s="237" t="s">
        <v>693</v>
      </c>
      <c r="J185" s="237">
        <v>50</v>
      </c>
      <c r="K185" s="285"/>
    </row>
    <row r="186" s="1" customFormat="1" ht="15" customHeight="1">
      <c r="B186" s="262"/>
      <c r="C186" s="237" t="s">
        <v>770</v>
      </c>
      <c r="D186" s="237"/>
      <c r="E186" s="237"/>
      <c r="F186" s="260" t="s">
        <v>697</v>
      </c>
      <c r="G186" s="237"/>
      <c r="H186" s="237" t="s">
        <v>771</v>
      </c>
      <c r="I186" s="237" t="s">
        <v>772</v>
      </c>
      <c r="J186" s="237"/>
      <c r="K186" s="285"/>
    </row>
    <row r="187" s="1" customFormat="1" ht="15" customHeight="1">
      <c r="B187" s="262"/>
      <c r="C187" s="237" t="s">
        <v>773</v>
      </c>
      <c r="D187" s="237"/>
      <c r="E187" s="237"/>
      <c r="F187" s="260" t="s">
        <v>697</v>
      </c>
      <c r="G187" s="237"/>
      <c r="H187" s="237" t="s">
        <v>774</v>
      </c>
      <c r="I187" s="237" t="s">
        <v>772</v>
      </c>
      <c r="J187" s="237"/>
      <c r="K187" s="285"/>
    </row>
    <row r="188" s="1" customFormat="1" ht="15" customHeight="1">
      <c r="B188" s="262"/>
      <c r="C188" s="237" t="s">
        <v>775</v>
      </c>
      <c r="D188" s="237"/>
      <c r="E188" s="237"/>
      <c r="F188" s="260" t="s">
        <v>697</v>
      </c>
      <c r="G188" s="237"/>
      <c r="H188" s="237" t="s">
        <v>776</v>
      </c>
      <c r="I188" s="237" t="s">
        <v>772</v>
      </c>
      <c r="J188" s="237"/>
      <c r="K188" s="285"/>
    </row>
    <row r="189" s="1" customFormat="1" ht="15" customHeight="1">
      <c r="B189" s="262"/>
      <c r="C189" s="298" t="s">
        <v>777</v>
      </c>
      <c r="D189" s="237"/>
      <c r="E189" s="237"/>
      <c r="F189" s="260" t="s">
        <v>697</v>
      </c>
      <c r="G189" s="237"/>
      <c r="H189" s="237" t="s">
        <v>778</v>
      </c>
      <c r="I189" s="237" t="s">
        <v>779</v>
      </c>
      <c r="J189" s="299" t="s">
        <v>780</v>
      </c>
      <c r="K189" s="285"/>
    </row>
    <row r="190" s="13" customFormat="1" ht="15" customHeight="1">
      <c r="B190" s="300"/>
      <c r="C190" s="301" t="s">
        <v>781</v>
      </c>
      <c r="D190" s="302"/>
      <c r="E190" s="302"/>
      <c r="F190" s="303" t="s">
        <v>697</v>
      </c>
      <c r="G190" s="302"/>
      <c r="H190" s="302" t="s">
        <v>782</v>
      </c>
      <c r="I190" s="302" t="s">
        <v>779</v>
      </c>
      <c r="J190" s="304" t="s">
        <v>780</v>
      </c>
      <c r="K190" s="305"/>
    </row>
    <row r="191" s="1" customFormat="1" ht="15" customHeight="1">
      <c r="B191" s="262"/>
      <c r="C191" s="298" t="s">
        <v>46</v>
      </c>
      <c r="D191" s="237"/>
      <c r="E191" s="237"/>
      <c r="F191" s="260" t="s">
        <v>691</v>
      </c>
      <c r="G191" s="237"/>
      <c r="H191" s="234" t="s">
        <v>783</v>
      </c>
      <c r="I191" s="237" t="s">
        <v>784</v>
      </c>
      <c r="J191" s="237"/>
      <c r="K191" s="285"/>
    </row>
    <row r="192" s="1" customFormat="1" ht="15" customHeight="1">
      <c r="B192" s="262"/>
      <c r="C192" s="298" t="s">
        <v>785</v>
      </c>
      <c r="D192" s="237"/>
      <c r="E192" s="237"/>
      <c r="F192" s="260" t="s">
        <v>691</v>
      </c>
      <c r="G192" s="237"/>
      <c r="H192" s="237" t="s">
        <v>786</v>
      </c>
      <c r="I192" s="237" t="s">
        <v>726</v>
      </c>
      <c r="J192" s="237"/>
      <c r="K192" s="285"/>
    </row>
    <row r="193" s="1" customFormat="1" ht="15" customHeight="1">
      <c r="B193" s="262"/>
      <c r="C193" s="298" t="s">
        <v>787</v>
      </c>
      <c r="D193" s="237"/>
      <c r="E193" s="237"/>
      <c r="F193" s="260" t="s">
        <v>691</v>
      </c>
      <c r="G193" s="237"/>
      <c r="H193" s="237" t="s">
        <v>788</v>
      </c>
      <c r="I193" s="237" t="s">
        <v>726</v>
      </c>
      <c r="J193" s="237"/>
      <c r="K193" s="285"/>
    </row>
    <row r="194" s="1" customFormat="1" ht="15" customHeight="1">
      <c r="B194" s="262"/>
      <c r="C194" s="298" t="s">
        <v>789</v>
      </c>
      <c r="D194" s="237"/>
      <c r="E194" s="237"/>
      <c r="F194" s="260" t="s">
        <v>697</v>
      </c>
      <c r="G194" s="237"/>
      <c r="H194" s="237" t="s">
        <v>790</v>
      </c>
      <c r="I194" s="237" t="s">
        <v>726</v>
      </c>
      <c r="J194" s="237"/>
      <c r="K194" s="285"/>
    </row>
    <row r="195" s="1" customFormat="1" ht="15" customHeight="1">
      <c r="B195" s="291"/>
      <c r="C195" s="306"/>
      <c r="D195" s="271"/>
      <c r="E195" s="271"/>
      <c r="F195" s="271"/>
      <c r="G195" s="271"/>
      <c r="H195" s="271"/>
      <c r="I195" s="271"/>
      <c r="J195" s="271"/>
      <c r="K195" s="292"/>
    </row>
    <row r="196" s="1" customFormat="1" ht="18.75" customHeight="1">
      <c r="B196" s="273"/>
      <c r="C196" s="283"/>
      <c r="D196" s="283"/>
      <c r="E196" s="283"/>
      <c r="F196" s="293"/>
      <c r="G196" s="283"/>
      <c r="H196" s="283"/>
      <c r="I196" s="283"/>
      <c r="J196" s="283"/>
      <c r="K196" s="273"/>
    </row>
    <row r="197" s="1" customFormat="1" ht="18.75" customHeight="1">
      <c r="B197" s="273"/>
      <c r="C197" s="283"/>
      <c r="D197" s="283"/>
      <c r="E197" s="283"/>
      <c r="F197" s="293"/>
      <c r="G197" s="283"/>
      <c r="H197" s="283"/>
      <c r="I197" s="283"/>
      <c r="J197" s="283"/>
      <c r="K197" s="273"/>
    </row>
    <row r="198" s="1" customFormat="1" ht="18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</row>
    <row r="199" s="1" customFormat="1" ht="13.5">
      <c r="B199" s="224"/>
      <c r="C199" s="225"/>
      <c r="D199" s="225"/>
      <c r="E199" s="225"/>
      <c r="F199" s="225"/>
      <c r="G199" s="225"/>
      <c r="H199" s="225"/>
      <c r="I199" s="225"/>
      <c r="J199" s="225"/>
      <c r="K199" s="226"/>
    </row>
    <row r="200" s="1" customFormat="1" ht="21">
      <c r="B200" s="227"/>
      <c r="C200" s="228" t="s">
        <v>791</v>
      </c>
      <c r="D200" s="228"/>
      <c r="E200" s="228"/>
      <c r="F200" s="228"/>
      <c r="G200" s="228"/>
      <c r="H200" s="228"/>
      <c r="I200" s="228"/>
      <c r="J200" s="228"/>
      <c r="K200" s="229"/>
    </row>
    <row r="201" s="1" customFormat="1" ht="25.5" customHeight="1">
      <c r="B201" s="227"/>
      <c r="C201" s="307" t="s">
        <v>792</v>
      </c>
      <c r="D201" s="307"/>
      <c r="E201" s="307"/>
      <c r="F201" s="307" t="s">
        <v>793</v>
      </c>
      <c r="G201" s="308"/>
      <c r="H201" s="307" t="s">
        <v>794</v>
      </c>
      <c r="I201" s="307"/>
      <c r="J201" s="307"/>
      <c r="K201" s="229"/>
    </row>
    <row r="202" s="1" customFormat="1" ht="5.25" customHeight="1">
      <c r="B202" s="262"/>
      <c r="C202" s="257"/>
      <c r="D202" s="257"/>
      <c r="E202" s="257"/>
      <c r="F202" s="257"/>
      <c r="G202" s="283"/>
      <c r="H202" s="257"/>
      <c r="I202" s="257"/>
      <c r="J202" s="257"/>
      <c r="K202" s="285"/>
    </row>
    <row r="203" s="1" customFormat="1" ht="15" customHeight="1">
      <c r="B203" s="262"/>
      <c r="C203" s="237" t="s">
        <v>784</v>
      </c>
      <c r="D203" s="237"/>
      <c r="E203" s="237"/>
      <c r="F203" s="260" t="s">
        <v>47</v>
      </c>
      <c r="G203" s="237"/>
      <c r="H203" s="237" t="s">
        <v>795</v>
      </c>
      <c r="I203" s="237"/>
      <c r="J203" s="237"/>
      <c r="K203" s="285"/>
    </row>
    <row r="204" s="1" customFormat="1" ht="15" customHeight="1">
      <c r="B204" s="262"/>
      <c r="C204" s="237"/>
      <c r="D204" s="237"/>
      <c r="E204" s="237"/>
      <c r="F204" s="260" t="s">
        <v>48</v>
      </c>
      <c r="G204" s="237"/>
      <c r="H204" s="237" t="s">
        <v>796</v>
      </c>
      <c r="I204" s="237"/>
      <c r="J204" s="237"/>
      <c r="K204" s="285"/>
    </row>
    <row r="205" s="1" customFormat="1" ht="15" customHeight="1">
      <c r="B205" s="262"/>
      <c r="C205" s="237"/>
      <c r="D205" s="237"/>
      <c r="E205" s="237"/>
      <c r="F205" s="260" t="s">
        <v>51</v>
      </c>
      <c r="G205" s="237"/>
      <c r="H205" s="237" t="s">
        <v>797</v>
      </c>
      <c r="I205" s="237"/>
      <c r="J205" s="237"/>
      <c r="K205" s="285"/>
    </row>
    <row r="206" s="1" customFormat="1" ht="15" customHeight="1">
      <c r="B206" s="262"/>
      <c r="C206" s="237"/>
      <c r="D206" s="237"/>
      <c r="E206" s="237"/>
      <c r="F206" s="260" t="s">
        <v>49</v>
      </c>
      <c r="G206" s="237"/>
      <c r="H206" s="237" t="s">
        <v>798</v>
      </c>
      <c r="I206" s="237"/>
      <c r="J206" s="237"/>
      <c r="K206" s="285"/>
    </row>
    <row r="207" s="1" customFormat="1" ht="15" customHeight="1">
      <c r="B207" s="262"/>
      <c r="C207" s="237"/>
      <c r="D207" s="237"/>
      <c r="E207" s="237"/>
      <c r="F207" s="260" t="s">
        <v>50</v>
      </c>
      <c r="G207" s="237"/>
      <c r="H207" s="237" t="s">
        <v>799</v>
      </c>
      <c r="I207" s="237"/>
      <c r="J207" s="237"/>
      <c r="K207" s="285"/>
    </row>
    <row r="208" s="1" customFormat="1" ht="15" customHeight="1">
      <c r="B208" s="262"/>
      <c r="C208" s="237"/>
      <c r="D208" s="237"/>
      <c r="E208" s="237"/>
      <c r="F208" s="260"/>
      <c r="G208" s="237"/>
      <c r="H208" s="237"/>
      <c r="I208" s="237"/>
      <c r="J208" s="237"/>
      <c r="K208" s="285"/>
    </row>
    <row r="209" s="1" customFormat="1" ht="15" customHeight="1">
      <c r="B209" s="262"/>
      <c r="C209" s="237" t="s">
        <v>738</v>
      </c>
      <c r="D209" s="237"/>
      <c r="E209" s="237"/>
      <c r="F209" s="260" t="s">
        <v>83</v>
      </c>
      <c r="G209" s="237"/>
      <c r="H209" s="237" t="s">
        <v>800</v>
      </c>
      <c r="I209" s="237"/>
      <c r="J209" s="237"/>
      <c r="K209" s="285"/>
    </row>
    <row r="210" s="1" customFormat="1" ht="15" customHeight="1">
      <c r="B210" s="262"/>
      <c r="C210" s="237"/>
      <c r="D210" s="237"/>
      <c r="E210" s="237"/>
      <c r="F210" s="260" t="s">
        <v>633</v>
      </c>
      <c r="G210" s="237"/>
      <c r="H210" s="237" t="s">
        <v>634</v>
      </c>
      <c r="I210" s="237"/>
      <c r="J210" s="237"/>
      <c r="K210" s="285"/>
    </row>
    <row r="211" s="1" customFormat="1" ht="15" customHeight="1">
      <c r="B211" s="262"/>
      <c r="C211" s="237"/>
      <c r="D211" s="237"/>
      <c r="E211" s="237"/>
      <c r="F211" s="260" t="s">
        <v>631</v>
      </c>
      <c r="G211" s="237"/>
      <c r="H211" s="237" t="s">
        <v>801</v>
      </c>
      <c r="I211" s="237"/>
      <c r="J211" s="237"/>
      <c r="K211" s="285"/>
    </row>
    <row r="212" s="1" customFormat="1" ht="15" customHeight="1">
      <c r="B212" s="309"/>
      <c r="C212" s="237"/>
      <c r="D212" s="237"/>
      <c r="E212" s="237"/>
      <c r="F212" s="260" t="s">
        <v>635</v>
      </c>
      <c r="G212" s="298"/>
      <c r="H212" s="289" t="s">
        <v>636</v>
      </c>
      <c r="I212" s="289"/>
      <c r="J212" s="289"/>
      <c r="K212" s="310"/>
    </row>
    <row r="213" s="1" customFormat="1" ht="15" customHeight="1">
      <c r="B213" s="309"/>
      <c r="C213" s="237"/>
      <c r="D213" s="237"/>
      <c r="E213" s="237"/>
      <c r="F213" s="260" t="s">
        <v>637</v>
      </c>
      <c r="G213" s="298"/>
      <c r="H213" s="289" t="s">
        <v>802</v>
      </c>
      <c r="I213" s="289"/>
      <c r="J213" s="289"/>
      <c r="K213" s="310"/>
    </row>
    <row r="214" s="1" customFormat="1" ht="15" customHeight="1">
      <c r="B214" s="309"/>
      <c r="C214" s="237"/>
      <c r="D214" s="237"/>
      <c r="E214" s="237"/>
      <c r="F214" s="260"/>
      <c r="G214" s="298"/>
      <c r="H214" s="289"/>
      <c r="I214" s="289"/>
      <c r="J214" s="289"/>
      <c r="K214" s="310"/>
    </row>
    <row r="215" s="1" customFormat="1" ht="15" customHeight="1">
      <c r="B215" s="309"/>
      <c r="C215" s="237" t="s">
        <v>762</v>
      </c>
      <c r="D215" s="237"/>
      <c r="E215" s="237"/>
      <c r="F215" s="260">
        <v>1</v>
      </c>
      <c r="G215" s="298"/>
      <c r="H215" s="289" t="s">
        <v>803</v>
      </c>
      <c r="I215" s="289"/>
      <c r="J215" s="289"/>
      <c r="K215" s="310"/>
    </row>
    <row r="216" s="1" customFormat="1" ht="15" customHeight="1">
      <c r="B216" s="309"/>
      <c r="C216" s="237"/>
      <c r="D216" s="237"/>
      <c r="E216" s="237"/>
      <c r="F216" s="260">
        <v>2</v>
      </c>
      <c r="G216" s="298"/>
      <c r="H216" s="289" t="s">
        <v>804</v>
      </c>
      <c r="I216" s="289"/>
      <c r="J216" s="289"/>
      <c r="K216" s="310"/>
    </row>
    <row r="217" s="1" customFormat="1" ht="15" customHeight="1">
      <c r="B217" s="309"/>
      <c r="C217" s="237"/>
      <c r="D217" s="237"/>
      <c r="E217" s="237"/>
      <c r="F217" s="260">
        <v>3</v>
      </c>
      <c r="G217" s="298"/>
      <c r="H217" s="289" t="s">
        <v>805</v>
      </c>
      <c r="I217" s="289"/>
      <c r="J217" s="289"/>
      <c r="K217" s="310"/>
    </row>
    <row r="218" s="1" customFormat="1" ht="15" customHeight="1">
      <c r="B218" s="309"/>
      <c r="C218" s="237"/>
      <c r="D218" s="237"/>
      <c r="E218" s="237"/>
      <c r="F218" s="260">
        <v>4</v>
      </c>
      <c r="G218" s="298"/>
      <c r="H218" s="289" t="s">
        <v>806</v>
      </c>
      <c r="I218" s="289"/>
      <c r="J218" s="289"/>
      <c r="K218" s="310"/>
    </row>
    <row r="219" s="1" customFormat="1" ht="12.75" customHeight="1">
      <c r="B219" s="311"/>
      <c r="C219" s="312"/>
      <c r="D219" s="312"/>
      <c r="E219" s="312"/>
      <c r="F219" s="312"/>
      <c r="G219" s="312"/>
      <c r="H219" s="312"/>
      <c r="I219" s="312"/>
      <c r="J219" s="312"/>
      <c r="K219" s="31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JM2018\jmoravec</dc:creator>
  <cp:lastModifiedBy>JM2018\jmoravec</cp:lastModifiedBy>
  <dcterms:created xsi:type="dcterms:W3CDTF">2026-02-13T09:41:48Z</dcterms:created>
  <dcterms:modified xsi:type="dcterms:W3CDTF">2026-02-13T09:41:50Z</dcterms:modified>
</cp:coreProperties>
</file>